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srsvr003\共有2\上下水道部\管理課\H31年度\H31報告・回答・調査\市町振興課関連（総務財政課経由含む）\R2.1.31〆　公営企業に係る「経営比較分析表」の分析等について（照会）\28 加東市\"/>
    </mc:Choice>
  </mc:AlternateContent>
  <xr:revisionPtr revIDLastSave="0" documentId="13_ncr:1_{E19FAA76-A650-4BAC-9073-9768A49BDAAE}" xr6:coauthVersionLast="36" xr6:coauthVersionMax="36" xr10:uidLastSave="{00000000-0000-0000-0000-000000000000}"/>
  <workbookProtection workbookAlgorithmName="SHA-512" workbookHashValue="fKc5rvm9y1r559QC0gQK/dkS4XzelCLcTM3P+awoQBoSdsmeiFCgqOrXoUrzvWJUKgBIzdCOcmajSDPVW0KSEQ==" workbookSaltValue="OpMPqJSB//gTpctq3YnfEg==" workbookSpinCount="100000" lockStructure="1"/>
  <bookViews>
    <workbookView xWindow="0" yWindow="0" windowWidth="20490" windowHeight="697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AD10" i="4"/>
  <c r="W10" i="4"/>
  <c r="B10" i="4"/>
  <c r="BB8" i="4"/>
  <c r="AD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<sst xmlns="http://schemas.openxmlformats.org/spreadsheetml/2006/main" count="223" uniqueCount="111">
  <si>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</si>
  <si>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</si>
  <si>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</si>
  <si>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</si>
  <si>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</si>
  <si>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</si>
  <si>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</si>
  <si>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</si>
  <si>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</si>
  <si>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</si>
  <si>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</si>
  <si>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</si>
  <si>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</si>
  <si>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</si>
  <si>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</si>
  <si>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</si>
  <si>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</si>
  <si>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</si>
  <si>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</si>
  <si>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</si>
  <si>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</si>
  <si>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</si>
  <si>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</si>
  <si>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</si>
  <si>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</si>
  <si>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</si>
  <si>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</si>
  <si>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</si>
  <si>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</si>
  <si>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</si>
  <si>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</si>
  <si>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</si>
  <si>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</si>
  <si>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</si>
  <si>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</si>
  <si>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</si>
  <si>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</si>
  <si>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</si>
  <si>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</si>
  <si>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</si>
  <si>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</si>
  <si>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</si>
  <si>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</si>
  <si>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</si>
  <si>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</si>
  <si>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</si>
  <si>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</si>
  <si>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</si>
  <si>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</si>
  <si>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</si>
  <si>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</si>
  <si>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</si>
  <si>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</si>
  <si>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</si>
  <si>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</si>
  <si>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</si>
  <si>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</si>
  <si>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</si>
  <si>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</si>
  <si>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</si>
  <si>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</si>
  <si>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</si>
  <si>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</si>
  <si>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</si>
  <si>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</si>
  <si>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</si>
  <si>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</si>
  <si>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</si>
  <si>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</si>
  <si>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</si>
  <si>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</si>
  <si>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</si>
  <si>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</si>
  <si>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</si>
  <si>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</si>
  <si>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</si>
  <si>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</si>
  <si>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</si>
  <si>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</si>
  <si>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</si>
  <si>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</si>
  <si>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</si>
  <si>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</si>
  <si>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</si>
  <si>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</si>
  <si>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</si>
  <si>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</si>
  <si>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</si>
  <si>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</si>
  <si>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</si>
  <si>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</si>
  <si>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</si>
  <si>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</si>
  <si>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</si>
  <si>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</si>
  <si>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</si>
  <si>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</si>
  <si>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</si>
  <si>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</si>
  <si>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</si>
  <si>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</si>
  <si>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</si>
  <si>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</si>
  <si>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</si>
  <si>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</si>
  <si>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</si>
  <si>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</si>
  <si>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</si>
  <si>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収益のうち、他会計補助金が減少したことにより、前年度と比較すると1.27ポイント減少し、100％を下回っている。経常収益は一般会計からの繰入金が多くを占めており、水洗化率の向上及び維持管理費の節減により事業の効率化が必要である。
②使用料収入は、当市人口ビジョンによる人口減少予測に基づき、減少すると見込んでおり、維持管理費の削減等により黒字化を図ることで、累積欠損金を解消する必要がある。
③流動比率は未払金の支払いに備えた流動資産の現金預金が増加しているため、0.58ポイント増加しているが、100％を大きく下回っている。一般会計からの繰入金による経営補助を受けて年間を通じた資金繰りを行っているため、定期的に適正な使用料見直しを検討するとともに、今後は処理場施設の統合までの更新投資に備えた財源確保が必要である。
④企業債残高は減少傾向にあるが、処理場施設の統合までの更新投資に係る財源確保が必要である。
⑤経費回収率は100％未満であり、経費の節減と更新投資等に係る財源確保に努めて、経営の健全化を図る必要がある。
⑥汚水処理原価は類似団体と比較すると低いが、今後も維持管理費の節減により、一層の効率化を図る必要がある。
⑦施設利用率は全国平均及び類似団体と比較すると高いが、今後の公共下水道事業への編入に併せて、より適切な施設規模を目指す。
⑧水洗化率の変動はほぼ横ばいになっており、引き続き水洗化の啓発を行う。</t>
    <phoneticPr fontId="4"/>
  </si>
  <si>
    <t>①資産全体に対する耐用年数を経過した資産の割合は上昇しているため、今後の公共下水道事業への編入に伴う処理場施設の統合を勘案し、計画的に更新を行う必要がある。
②③下水道事業に着手して30年余りしか経過していないため、法定耐用年数を超えた管渠はないが、今後の老朽化に対応するため、事業編入する公共下水道事業において、当該事業の管渠更新計画も含めておく必要がある。</t>
    <phoneticPr fontId="4"/>
  </si>
  <si>
    <t>下水道基盤整備が短期間で行われたことにより、その財源である企業債の償還が多大となっており、収益で賄いきれない支出を一般会計からの繰入金で補填している。今後は、将来の人口減少予測や節水意識の向上等による水需要の低下が懸念され、使用料収入の減少が見込まれるため、定期的に適正な使用料見直しの検討を進める。
引き続き、当市下水道ビジョン及び経営戦略に掲げた施策目標「持続」と「リスクの抑制」の達成に向けて、下水処理場統合整備事業等の具体的施策に取り組み、維持管理費を節減するなど、事業の効率化を図ることにより、経営の健全化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</si>
</sst>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C2-4EE7-B237-934962C777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6EC2-4EE7-B237-934962C777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58.33</c:v>
                </c:pt>
                <c:pt idx="1">
                  <c:v>41.67</c:v>
                </c:pt>
                <c:pt idx="2">
                  <c:v>54.17</c:v>
                </c:pt>
                <c:pt idx="3">
                  <c:v>58.33</c:v>
                </c:pt>
                <c:pt idx="4">
                  <c:v>58.33</c:v>
                </c:pt>
              </c:numCache>
            </c:numRef>
          </c:val>
          <c:extLst>
            <c:ext xmlns:c16="http://schemas.microsoft.com/office/drawing/2014/chart" uri="{C3380CC4-5D6E-409C-BE32-E72D297353CC}">
              <c16:uniqueId val="{00000000-538E-4160-B3ED-E78AF3A52E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c:ext xmlns:c16="http://schemas.microsoft.com/office/drawing/2014/chart" uri="{C3380CC4-5D6E-409C-BE32-E72D297353CC}">
              <c16:uniqueId val="{00000001-538E-4160-B3ED-E78AF3A52E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94.12</c:v>
                </c:pt>
                <c:pt idx="1">
                  <c:v>94.12</c:v>
                </c:pt>
                <c:pt idx="2">
                  <c:v>94.03</c:v>
                </c:pt>
                <c:pt idx="3">
                  <c:v>93.85</c:v>
                </c:pt>
                <c:pt idx="4">
                  <c:v>93.94</c:v>
                </c:pt>
              </c:numCache>
            </c:numRef>
          </c:val>
          <c:extLst>
            <c:ext xmlns:c16="http://schemas.microsoft.com/office/drawing/2014/chart" uri="{C3380CC4-5D6E-409C-BE32-E72D297353CC}">
              <c16:uniqueId val="{00000000-5C47-4A8C-AB49-0B9E3BFAF6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c:ext xmlns:c16="http://schemas.microsoft.com/office/drawing/2014/chart" uri="{C3380CC4-5D6E-409C-BE32-E72D297353CC}">
              <c16:uniqueId val="{00000001-5C47-4A8C-AB49-0B9E3BFAF6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100.86</c:v>
                </c:pt>
                <c:pt idx="1">
                  <c:v>99.95</c:v>
                </c:pt>
                <c:pt idx="2">
                  <c:v>95.69</c:v>
                </c:pt>
                <c:pt idx="3">
                  <c:v>99.69</c:v>
                </c:pt>
                <c:pt idx="4">
                  <c:v>98.42</c:v>
                </c:pt>
              </c:numCache>
            </c:numRef>
          </c:val>
          <c:extLst>
            <c:ext xmlns:c16="http://schemas.microsoft.com/office/drawing/2014/chart" uri="{C3380CC4-5D6E-409C-BE32-E72D297353CC}">
              <c16:uniqueId val="{00000000-14C5-419D-925E-EE28FDD068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105.88</c:v>
                </c:pt>
                <c:pt idx="1">
                  <c:v>94.85</c:v>
                </c:pt>
                <c:pt idx="2">
                  <c:v>96.1</c:v>
                </c:pt>
                <c:pt idx="3">
                  <c:v>97.69</c:v>
                </c:pt>
                <c:pt idx="4">
                  <c:v>91.26</c:v>
                </c:pt>
              </c:numCache>
            </c:numRef>
          </c:val>
          <c:smooth val="0"/>
          <c:extLst>
            <c:ext xmlns:c16="http://schemas.microsoft.com/office/drawing/2014/chart" uri="{C3380CC4-5D6E-409C-BE32-E72D297353CC}">
              <c16:uniqueId val="{00000001-14C5-419D-925E-EE28FDD068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30.96</c:v>
                </c:pt>
                <c:pt idx="1">
                  <c:v>35.15</c:v>
                </c:pt>
                <c:pt idx="2">
                  <c:v>39.340000000000003</c:v>
                </c:pt>
                <c:pt idx="3">
                  <c:v>43.52</c:v>
                </c:pt>
                <c:pt idx="4">
                  <c:v>47.71</c:v>
                </c:pt>
              </c:numCache>
            </c:numRef>
          </c:val>
          <c:extLst>
            <c:ext xmlns:c16="http://schemas.microsoft.com/office/drawing/2014/chart" uri="{C3380CC4-5D6E-409C-BE32-E72D297353CC}">
              <c16:uniqueId val="{00000000-4896-476F-A064-A83C304ECE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27.64</c:v>
                </c:pt>
                <c:pt idx="1">
                  <c:v>33.58</c:v>
                </c:pt>
                <c:pt idx="2">
                  <c:v>32.36</c:v>
                </c:pt>
                <c:pt idx="3">
                  <c:v>31.73</c:v>
                </c:pt>
                <c:pt idx="4">
                  <c:v>30.28</c:v>
                </c:pt>
              </c:numCache>
            </c:numRef>
          </c:val>
          <c:smooth val="0"/>
          <c:extLst>
            <c:ext xmlns:c16="http://schemas.microsoft.com/office/drawing/2014/chart" uri="{C3380CC4-5D6E-409C-BE32-E72D297353CC}">
              <c16:uniqueId val="{00000001-4896-476F-A064-A83C304ECE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97-4404-820E-EB41582307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97-4404-820E-EB41582307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5264.69</c:v>
                </c:pt>
                <c:pt idx="1">
                  <c:v>5038.3500000000004</c:v>
                </c:pt>
                <c:pt idx="2">
                  <c:v>5173.3100000000004</c:v>
                </c:pt>
                <c:pt idx="3">
                  <c:v>5044.57</c:v>
                </c:pt>
                <c:pt idx="4">
                  <c:v>4933.17</c:v>
                </c:pt>
              </c:numCache>
            </c:numRef>
          </c:val>
          <c:extLst>
            <c:ext xmlns:c16="http://schemas.microsoft.com/office/drawing/2014/chart" uri="{C3380CC4-5D6E-409C-BE32-E72D297353CC}">
              <c16:uniqueId val="{00000000-C86D-48FE-BFCF-75C3CCC9E8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933.68</c:v>
                </c:pt>
                <c:pt idx="1">
                  <c:v>1033.78</c:v>
                </c:pt>
                <c:pt idx="2">
                  <c:v>929.29</c:v>
                </c:pt>
                <c:pt idx="3">
                  <c:v>1037.73</c:v>
                </c:pt>
                <c:pt idx="4">
                  <c:v>1597.09</c:v>
                </c:pt>
              </c:numCache>
            </c:numRef>
          </c:val>
          <c:smooth val="0"/>
          <c:extLst>
            <c:ext xmlns:c16="http://schemas.microsoft.com/office/drawing/2014/chart" uri="{C3380CC4-5D6E-409C-BE32-E72D297353CC}">
              <c16:uniqueId val="{00000001-C86D-48FE-BFCF-75C3CCC9E8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25.17</c:v>
                </c:pt>
                <c:pt idx="1">
                  <c:v>31.22</c:v>
                </c:pt>
                <c:pt idx="2">
                  <c:v>25.51</c:v>
                </c:pt>
                <c:pt idx="3">
                  <c:v>19.09</c:v>
                </c:pt>
                <c:pt idx="4">
                  <c:v>19.670000000000002</c:v>
                </c:pt>
              </c:numCache>
            </c:numRef>
          </c:val>
          <c:extLst>
            <c:ext xmlns:c16="http://schemas.microsoft.com/office/drawing/2014/chart" uri="{C3380CC4-5D6E-409C-BE32-E72D297353CC}">
              <c16:uniqueId val="{00000000-F13D-4EE5-9AF9-42EBA4BB29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135.62</c:v>
                </c:pt>
                <c:pt idx="1">
                  <c:v>133.78</c:v>
                </c:pt>
                <c:pt idx="2">
                  <c:v>216.89</c:v>
                </c:pt>
                <c:pt idx="3">
                  <c:v>89.03</c:v>
                </c:pt>
                <c:pt idx="4">
                  <c:v>88.56</c:v>
                </c:pt>
              </c:numCache>
            </c:numRef>
          </c:val>
          <c:smooth val="0"/>
          <c:extLst>
            <c:ext xmlns:c16="http://schemas.microsoft.com/office/drawing/2014/chart" uri="{C3380CC4-5D6E-409C-BE32-E72D297353CC}">
              <c16:uniqueId val="{00000001-F13D-4EE5-9AF9-42EBA4BB29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6665.34</c:v>
                </c:pt>
                <c:pt idx="1">
                  <c:v>5246.98</c:v>
                </c:pt>
                <c:pt idx="2">
                  <c:v>5033.46</c:v>
                </c:pt>
                <c:pt idx="3">
                  <c:v>4712.21</c:v>
                </c:pt>
                <c:pt idx="4">
                  <c:v>4185.6099999999997</c:v>
                </c:pt>
              </c:numCache>
            </c:numRef>
          </c:val>
          <c:extLst>
            <c:ext xmlns:c16="http://schemas.microsoft.com/office/drawing/2014/chart" uri="{C3380CC4-5D6E-409C-BE32-E72D297353CC}">
              <c16:uniqueId val="{00000000-7A61-4027-986C-802B2ED154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c:ext xmlns:c16="http://schemas.microsoft.com/office/drawing/2014/chart" uri="{C3380CC4-5D6E-409C-BE32-E72D297353CC}">
              <c16:uniqueId val="{00000001-7A61-4027-986C-802B2ED154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48.38</c:v>
                </c:pt>
                <c:pt idx="1">
                  <c:v>51.1</c:v>
                </c:pt>
                <c:pt idx="2">
                  <c:v>65.41</c:v>
                </c:pt>
                <c:pt idx="3">
                  <c:v>43.11</c:v>
                </c:pt>
                <c:pt idx="4">
                  <c:v>50.36</c:v>
                </c:pt>
              </c:numCache>
            </c:numRef>
          </c:val>
          <c:extLst>
            <c:ext xmlns:c16="http://schemas.microsoft.com/office/drawing/2014/chart" uri="{C3380CC4-5D6E-409C-BE32-E72D297353CC}">
              <c16:uniqueId val="{00000000-E9E3-43AF-8AF7-CB86CD11A77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E9E3-43AF-8AF7-CB86CD11A77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357.56</c:v>
                </c:pt>
                <c:pt idx="1">
                  <c:v>339.54</c:v>
                </c:pt>
                <c:pt idx="2">
                  <c:v>265.97000000000003</c:v>
                </c:pt>
                <c:pt idx="3">
                  <c:v>409.31</c:v>
                </c:pt>
                <c:pt idx="4">
                  <c:v>350.18</c:v>
                </c:pt>
              </c:numCache>
            </c:numRef>
          </c:val>
          <c:extLst>
            <c:ext xmlns:c16="http://schemas.microsoft.com/office/drawing/2014/chart" uri="{C3380CC4-5D6E-409C-BE32-E72D297353CC}">
              <c16:uniqueId val="{00000000-AC6B-4A34-BA1E-0B8BB6B572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c:ext xmlns:c16="http://schemas.microsoft.com/office/drawing/2014/chart" uri="{C3380CC4-5D6E-409C-BE32-E72D297353CC}">
              <c16:uniqueId val="{00000001-AC6B-4A34-BA1E-0B8BB6B572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AD36" sqref="AD3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兵庫県　加東市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40187</v>
      </c>
      <c r="AM8" s="50"/>
      <c r="AN8" s="50"/>
      <c r="AO8" s="50"/>
      <c r="AP8" s="50"/>
      <c r="AQ8" s="50"/>
      <c r="AR8" s="50"/>
      <c r="AS8" s="50"/>
      <c r="AT8" s="45">
        <f>データ!T6</f>
        <v>157.55000000000001</v>
      </c>
      <c r="AU8" s="45"/>
      <c r="AV8" s="45"/>
      <c r="AW8" s="45"/>
      <c r="AX8" s="45"/>
      <c r="AY8" s="45"/>
      <c r="AZ8" s="45"/>
      <c r="BA8" s="45"/>
      <c r="BB8" s="45">
        <f>データ!U6</f>
        <v>255.07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-9.58</v>
      </c>
      <c r="J10" s="45"/>
      <c r="K10" s="45"/>
      <c r="L10" s="45"/>
      <c r="M10" s="45"/>
      <c r="N10" s="45"/>
      <c r="O10" s="45"/>
      <c r="P10" s="45">
        <f>データ!P6</f>
        <v>0.16</v>
      </c>
      <c r="Q10" s="45"/>
      <c r="R10" s="45"/>
      <c r="S10" s="45"/>
      <c r="T10" s="45"/>
      <c r="U10" s="45"/>
      <c r="V10" s="45"/>
      <c r="W10" s="45">
        <f>データ!Q6</f>
        <v>94.44</v>
      </c>
      <c r="X10" s="45"/>
      <c r="Y10" s="45"/>
      <c r="Z10" s="45"/>
      <c r="AA10" s="45"/>
      <c r="AB10" s="45"/>
      <c r="AC10" s="45"/>
      <c r="AD10" s="50">
        <f>データ!R6</f>
        <v>3089</v>
      </c>
      <c r="AE10" s="50"/>
      <c r="AF10" s="50"/>
      <c r="AG10" s="50"/>
      <c r="AH10" s="50"/>
      <c r="AI10" s="50"/>
      <c r="AJ10" s="50"/>
      <c r="AK10" s="2"/>
      <c r="AL10" s="50">
        <f>データ!V6</f>
        <v>66</v>
      </c>
      <c r="AM10" s="50"/>
      <c r="AN10" s="50"/>
      <c r="AO10" s="50"/>
      <c r="AP10" s="50"/>
      <c r="AQ10" s="50"/>
      <c r="AR10" s="50"/>
      <c r="AS10" s="50"/>
      <c r="AT10" s="45">
        <f>データ!W6</f>
        <v>0.04</v>
      </c>
      <c r="AU10" s="45"/>
      <c r="AV10" s="45"/>
      <c r="AW10" s="45"/>
      <c r="AX10" s="45"/>
      <c r="AY10" s="45"/>
      <c r="AZ10" s="45"/>
      <c r="BA10" s="45"/>
      <c r="BB10" s="45">
        <f>データ!X6</f>
        <v>1650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33.7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33.7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33.7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hZJ4s6kvGyTZAPHuKxs3R7FaZ4MdZf1kKfzCLKhSvkK/3Mv6p/MglsI4GGzVcHuZIUeZyHu5DR3pfxNxEdgFPQ==" saltValue="ZdEcC1u2lrEjYwUO5soC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282286</v>
      </c>
      <c r="D6" s="33">
        <f t="shared" si="3"/>
        <v>46</v>
      </c>
      <c r="E6" s="33">
        <f t="shared" si="3"/>
        <v>17</v>
      </c>
      <c r="F6" s="33">
        <f t="shared" si="3"/>
        <v>9</v>
      </c>
      <c r="G6" s="33">
        <f t="shared" si="3"/>
        <v>0</v>
      </c>
      <c r="H6" s="33" t="str">
        <f t="shared" si="3"/>
        <v>兵庫県　加東市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-9.58</v>
      </c>
      <c r="P6" s="34">
        <f t="shared" si="3"/>
        <v>0.16</v>
      </c>
      <c r="Q6" s="34">
        <f t="shared" si="3"/>
        <v>94.44</v>
      </c>
      <c r="R6" s="34">
        <f t="shared" si="3"/>
        <v>3089</v>
      </c>
      <c r="S6" s="34">
        <f t="shared" si="3"/>
        <v>40187</v>
      </c>
      <c r="T6" s="34">
        <f t="shared" si="3"/>
        <v>157.55000000000001</v>
      </c>
      <c r="U6" s="34">
        <f t="shared" si="3"/>
        <v>255.07</v>
      </c>
      <c r="V6" s="34">
        <f t="shared" si="3"/>
        <v>66</v>
      </c>
      <c r="W6" s="34">
        <f t="shared" si="3"/>
        <v>0.04</v>
      </c>
      <c r="X6" s="34">
        <f t="shared" si="3"/>
        <v>1650</v>
      </c>
      <c r="Y6" s="35">
        <f>IF(Y7="",NA(),Y7)</f>
        <v>100.86</v>
      </c>
      <c r="Z6" s="35">
        <f t="shared" ref="Z6:AH6" si="4">IF(Z7="",NA(),Z7)</f>
        <v>99.95</v>
      </c>
      <c r="AA6" s="35">
        <f t="shared" si="4"/>
        <v>95.69</v>
      </c>
      <c r="AB6" s="35">
        <f t="shared" si="4"/>
        <v>99.69</v>
      </c>
      <c r="AC6" s="35">
        <f t="shared" si="4"/>
        <v>98.42</v>
      </c>
      <c r="AD6" s="35">
        <f t="shared" si="4"/>
        <v>105.88</v>
      </c>
      <c r="AE6" s="35">
        <f t="shared" si="4"/>
        <v>94.85</v>
      </c>
      <c r="AF6" s="35">
        <f t="shared" si="4"/>
        <v>96.1</v>
      </c>
      <c r="AG6" s="35">
        <f t="shared" si="4"/>
        <v>97.69</v>
      </c>
      <c r="AH6" s="35">
        <f t="shared" si="4"/>
        <v>91.26</v>
      </c>
      <c r="AI6" s="34" t="str">
        <f>IF(AI7="","",IF(AI7="-","【-】","【"&amp;SUBSTITUTE(TEXT(AI7,"#,##0.00"),"-","△")&amp;"】"))</f>
        <v>【91.74】</v>
      </c>
      <c r="AJ6" s="35">
        <f>IF(AJ7="",NA(),AJ7)</f>
        <v>5264.69</v>
      </c>
      <c r="AK6" s="35">
        <f t="shared" ref="AK6:AS6" si="5">IF(AK7="",NA(),AK7)</f>
        <v>5038.3500000000004</v>
      </c>
      <c r="AL6" s="35">
        <f t="shared" si="5"/>
        <v>5173.3100000000004</v>
      </c>
      <c r="AM6" s="35">
        <f t="shared" si="5"/>
        <v>5044.57</v>
      </c>
      <c r="AN6" s="35">
        <f t="shared" si="5"/>
        <v>4933.17</v>
      </c>
      <c r="AO6" s="35">
        <f t="shared" si="5"/>
        <v>933.68</v>
      </c>
      <c r="AP6" s="35">
        <f t="shared" si="5"/>
        <v>1033.78</v>
      </c>
      <c r="AQ6" s="35">
        <f t="shared" si="5"/>
        <v>929.29</v>
      </c>
      <c r="AR6" s="35">
        <f t="shared" si="5"/>
        <v>1037.73</v>
      </c>
      <c r="AS6" s="35">
        <f t="shared" si="5"/>
        <v>1597.09</v>
      </c>
      <c r="AT6" s="34" t="str">
        <f>IF(AT7="","",IF(AT7="-","【-】","【"&amp;SUBSTITUTE(TEXT(AT7,"#,##0.00"),"-","△")&amp;"】"))</f>
        <v>【1,484.74】</v>
      </c>
      <c r="AU6" s="35">
        <f>IF(AU7="",NA(),AU7)</f>
        <v>25.17</v>
      </c>
      <c r="AV6" s="35">
        <f t="shared" ref="AV6:BD6" si="6">IF(AV7="",NA(),AV7)</f>
        <v>31.22</v>
      </c>
      <c r="AW6" s="35">
        <f t="shared" si="6"/>
        <v>25.51</v>
      </c>
      <c r="AX6" s="35">
        <f t="shared" si="6"/>
        <v>19.09</v>
      </c>
      <c r="AY6" s="35">
        <f t="shared" si="6"/>
        <v>19.670000000000002</v>
      </c>
      <c r="AZ6" s="35">
        <f t="shared" si="6"/>
        <v>135.62</v>
      </c>
      <c r="BA6" s="35">
        <f t="shared" si="6"/>
        <v>133.78</v>
      </c>
      <c r="BB6" s="35">
        <f t="shared" si="6"/>
        <v>216.89</v>
      </c>
      <c r="BC6" s="35">
        <f t="shared" si="6"/>
        <v>89.03</v>
      </c>
      <c r="BD6" s="35">
        <f t="shared" si="6"/>
        <v>88.56</v>
      </c>
      <c r="BE6" s="34" t="str">
        <f>IF(BE7="","",IF(BE7="-","【-】","【"&amp;SUBSTITUTE(TEXT(BE7,"#,##0.00"),"-","△")&amp;"】"))</f>
        <v>【91.02】</v>
      </c>
      <c r="BF6" s="35">
        <f>IF(BF7="",NA(),BF7)</f>
        <v>6665.34</v>
      </c>
      <c r="BG6" s="35">
        <f t="shared" ref="BG6:BO6" si="7">IF(BG7="",NA(),BG7)</f>
        <v>5246.98</v>
      </c>
      <c r="BH6" s="35">
        <f t="shared" si="7"/>
        <v>5033.46</v>
      </c>
      <c r="BI6" s="35">
        <f t="shared" si="7"/>
        <v>4712.21</v>
      </c>
      <c r="BJ6" s="35">
        <f t="shared" si="7"/>
        <v>4185.6099999999997</v>
      </c>
      <c r="BK6" s="35">
        <f t="shared" si="7"/>
        <v>2585.83</v>
      </c>
      <c r="BL6" s="35">
        <f t="shared" si="7"/>
        <v>2464.06</v>
      </c>
      <c r="BM6" s="35">
        <f t="shared" si="7"/>
        <v>1914.94</v>
      </c>
      <c r="BN6" s="35">
        <f t="shared" si="7"/>
        <v>1759.36</v>
      </c>
      <c r="BO6" s="35">
        <f t="shared" si="7"/>
        <v>1837.88</v>
      </c>
      <c r="BP6" s="34" t="str">
        <f>IF(BP7="","",IF(BP7="-","【-】","【"&amp;SUBSTITUTE(TEXT(BP7,"#,##0.00"),"-","△")&amp;"】"))</f>
        <v>【1,937.22】</v>
      </c>
      <c r="BQ6" s="35">
        <f>IF(BQ7="",NA(),BQ7)</f>
        <v>48.38</v>
      </c>
      <c r="BR6" s="35">
        <f t="shared" ref="BR6:BZ6" si="8">IF(BR7="",NA(),BR7)</f>
        <v>51.1</v>
      </c>
      <c r="BS6" s="35">
        <f t="shared" si="8"/>
        <v>65.41</v>
      </c>
      <c r="BT6" s="35">
        <f t="shared" si="8"/>
        <v>43.11</v>
      </c>
      <c r="BU6" s="35">
        <f t="shared" si="8"/>
        <v>50.36</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357.56</v>
      </c>
      <c r="CC6" s="35">
        <f t="shared" ref="CC6:CK6" si="9">IF(CC7="",NA(),CC7)</f>
        <v>339.54</v>
      </c>
      <c r="CD6" s="35">
        <f t="shared" si="9"/>
        <v>265.97000000000003</v>
      </c>
      <c r="CE6" s="35">
        <f t="shared" si="9"/>
        <v>409.31</v>
      </c>
      <c r="CF6" s="35">
        <f t="shared" si="9"/>
        <v>350.18</v>
      </c>
      <c r="CG6" s="35">
        <f t="shared" si="9"/>
        <v>588.54999999999995</v>
      </c>
      <c r="CH6" s="35">
        <f t="shared" si="9"/>
        <v>561.54</v>
      </c>
      <c r="CI6" s="35">
        <f t="shared" si="9"/>
        <v>553.77</v>
      </c>
      <c r="CJ6" s="35">
        <f t="shared" si="9"/>
        <v>508.64</v>
      </c>
      <c r="CK6" s="35">
        <f t="shared" si="9"/>
        <v>525.22</v>
      </c>
      <c r="CL6" s="34" t="str">
        <f>IF(CL7="","",IF(CL7="-","【-】","【"&amp;SUBSTITUTE(TEXT(CL7,"#,##0.00"),"-","△")&amp;"】"))</f>
        <v>【521.14】</v>
      </c>
      <c r="CM6" s="35">
        <f>IF(CM7="",NA(),CM7)</f>
        <v>58.33</v>
      </c>
      <c r="CN6" s="35">
        <f t="shared" ref="CN6:CV6" si="10">IF(CN7="",NA(),CN7)</f>
        <v>41.67</v>
      </c>
      <c r="CO6" s="35">
        <f t="shared" si="10"/>
        <v>54.17</v>
      </c>
      <c r="CP6" s="35">
        <f t="shared" si="10"/>
        <v>58.33</v>
      </c>
      <c r="CQ6" s="35">
        <f t="shared" si="10"/>
        <v>58.33</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94.12</v>
      </c>
      <c r="CY6" s="35">
        <f t="shared" ref="CY6:DG6" si="11">IF(CY7="",NA(),CY7)</f>
        <v>94.12</v>
      </c>
      <c r="CZ6" s="35">
        <f t="shared" si="11"/>
        <v>94.03</v>
      </c>
      <c r="DA6" s="35">
        <f t="shared" si="11"/>
        <v>93.85</v>
      </c>
      <c r="DB6" s="35">
        <f t="shared" si="11"/>
        <v>93.94</v>
      </c>
      <c r="DC6" s="35">
        <f t="shared" si="11"/>
        <v>88.2</v>
      </c>
      <c r="DD6" s="35">
        <f t="shared" si="11"/>
        <v>88.64</v>
      </c>
      <c r="DE6" s="35">
        <f t="shared" si="11"/>
        <v>89.93</v>
      </c>
      <c r="DF6" s="35">
        <f t="shared" si="11"/>
        <v>89.88</v>
      </c>
      <c r="DG6" s="35">
        <f t="shared" si="11"/>
        <v>91.52</v>
      </c>
      <c r="DH6" s="34" t="str">
        <f>IF(DH7="","",IF(DH7="-","【-】","【"&amp;SUBSTITUTE(TEXT(DH7,"#,##0.00"),"-","△")&amp;"】"))</f>
        <v>【90.51】</v>
      </c>
      <c r="DI6" s="35">
        <f>IF(DI7="",NA(),DI7)</f>
        <v>30.96</v>
      </c>
      <c r="DJ6" s="35">
        <f t="shared" ref="DJ6:DR6" si="12">IF(DJ7="",NA(),DJ7)</f>
        <v>35.15</v>
      </c>
      <c r="DK6" s="35">
        <f t="shared" si="12"/>
        <v>39.340000000000003</v>
      </c>
      <c r="DL6" s="35">
        <f t="shared" si="12"/>
        <v>43.52</v>
      </c>
      <c r="DM6" s="35">
        <f t="shared" si="12"/>
        <v>47.71</v>
      </c>
      <c r="DN6" s="35">
        <f t="shared" si="12"/>
        <v>27.64</v>
      </c>
      <c r="DO6" s="35">
        <f t="shared" si="12"/>
        <v>33.58</v>
      </c>
      <c r="DP6" s="35">
        <f t="shared" si="12"/>
        <v>32.36</v>
      </c>
      <c r="DQ6" s="35">
        <f t="shared" si="12"/>
        <v>31.73</v>
      </c>
      <c r="DR6" s="35">
        <f t="shared" si="12"/>
        <v>30.28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8" s="36" customFormat="1" x14ac:dyDescent="0.15">
      <c r="A7" s="28"/>
      <c r="B7" s="37">
        <v>2018</v>
      </c>
      <c r="C7" s="37">
        <v>282286</v>
      </c>
      <c r="D7" s="37">
        <v>46</v>
      </c>
      <c r="E7" s="37">
        <v>17</v>
      </c>
      <c r="F7" s="37">
        <v>9</v>
      </c>
      <c r="G7" s="37">
        <v>0</v>
      </c>
      <c r="H7" s="37" t="s">
        <v>96</v>
      </c>
      <c r="I7" s="37" t="s">
        <v>97</v>
      </c>
      <c r="J7" s="37" t="s">
        <v>98</v>
      </c>
      <c r="K7" s="37" t="s">
        <v>99</v>
      </c>
      <c r="L7" s="37" t="s">
        <v>100</v>
      </c>
      <c r="M7" s="37" t="s">
        <v>101</v>
      </c>
      <c r="N7" s="38" t="s">
        <v>102</v>
      </c>
      <c r="O7" s="38">
        <v>-9.58</v>
      </c>
      <c r="P7" s="38">
        <v>0.16</v>
      </c>
      <c r="Q7" s="38">
        <v>94.44</v>
      </c>
      <c r="R7" s="38">
        <v>3089</v>
      </c>
      <c r="S7" s="38">
        <v>40187</v>
      </c>
      <c r="T7" s="38">
        <v>157.55000000000001</v>
      </c>
      <c r="U7" s="38">
        <v>255.07</v>
      </c>
      <c r="V7" s="38">
        <v>66</v>
      </c>
      <c r="W7" s="38">
        <v>0.04</v>
      </c>
      <c r="X7" s="38">
        <v>1650</v>
      </c>
      <c r="Y7" s="38">
        <v>100.86</v>
      </c>
      <c r="Z7" s="38">
        <v>99.95</v>
      </c>
      <c r="AA7" s="38">
        <v>95.69</v>
      </c>
      <c r="AB7" s="38">
        <v>99.69</v>
      </c>
      <c r="AC7" s="38">
        <v>98.42</v>
      </c>
      <c r="AD7" s="38">
        <v>105.88</v>
      </c>
      <c r="AE7" s="38">
        <v>94.85</v>
      </c>
      <c r="AF7" s="38">
        <v>96.1</v>
      </c>
      <c r="AG7" s="38">
        <v>97.69</v>
      </c>
      <c r="AH7" s="38">
        <v>91.26</v>
      </c>
      <c r="AI7" s="38">
        <v>91.74</v>
      </c>
      <c r="AJ7" s="38">
        <v>5264.69</v>
      </c>
      <c r="AK7" s="38">
        <v>5038.3500000000004</v>
      </c>
      <c r="AL7" s="38">
        <v>5173.3100000000004</v>
      </c>
      <c r="AM7" s="38">
        <v>5044.57</v>
      </c>
      <c r="AN7" s="38">
        <v>4933.17</v>
      </c>
      <c r="AO7" s="38">
        <v>933.68</v>
      </c>
      <c r="AP7" s="38">
        <v>1033.78</v>
      </c>
      <c r="AQ7" s="38">
        <v>929.29</v>
      </c>
      <c r="AR7" s="38">
        <v>1037.73</v>
      </c>
      <c r="AS7" s="38">
        <v>1597.09</v>
      </c>
      <c r="AT7" s="38">
        <v>1484.74</v>
      </c>
      <c r="AU7" s="38">
        <v>25.17</v>
      </c>
      <c r="AV7" s="38">
        <v>31.22</v>
      </c>
      <c r="AW7" s="38">
        <v>25.51</v>
      </c>
      <c r="AX7" s="38">
        <v>19.09</v>
      </c>
      <c r="AY7" s="38">
        <v>19.670000000000002</v>
      </c>
      <c r="AZ7" s="38">
        <v>135.62</v>
      </c>
      <c r="BA7" s="38">
        <v>133.78</v>
      </c>
      <c r="BB7" s="38">
        <v>216.89</v>
      </c>
      <c r="BC7" s="38">
        <v>89.03</v>
      </c>
      <c r="BD7" s="38">
        <v>88.56</v>
      </c>
      <c r="BE7" s="38">
        <v>91.02</v>
      </c>
      <c r="BF7" s="38">
        <v>6665.34</v>
      </c>
      <c r="BG7" s="38">
        <v>5246.98</v>
      </c>
      <c r="BH7" s="38">
        <v>5033.46</v>
      </c>
      <c r="BI7" s="38">
        <v>4712.21</v>
      </c>
      <c r="BJ7" s="38">
        <v>4185.6099999999997</v>
      </c>
      <c r="BK7" s="38">
        <v>2585.83</v>
      </c>
      <c r="BL7" s="38">
        <v>2464.06</v>
      </c>
      <c r="BM7" s="38">
        <v>1914.94</v>
      </c>
      <c r="BN7" s="38">
        <v>1759.36</v>
      </c>
      <c r="BO7" s="38">
        <v>1837.88</v>
      </c>
      <c r="BP7" s="38">
        <v>1937.22</v>
      </c>
      <c r="BQ7" s="38">
        <v>48.38</v>
      </c>
      <c r="BR7" s="38">
        <v>51.1</v>
      </c>
      <c r="BS7" s="38">
        <v>65.41</v>
      </c>
      <c r="BT7" s="38">
        <v>43.11</v>
      </c>
      <c r="BU7" s="38">
        <v>50.36</v>
      </c>
      <c r="BV7" s="38">
        <v>31.45</v>
      </c>
      <c r="BW7" s="38">
        <v>32.909999999999997</v>
      </c>
      <c r="BX7" s="38">
        <v>34.020000000000003</v>
      </c>
      <c r="BY7" s="38">
        <v>37.200000000000003</v>
      </c>
      <c r="BZ7" s="38">
        <v>35.03</v>
      </c>
      <c r="CA7" s="38">
        <v>35.299999999999997</v>
      </c>
      <c r="CB7" s="38">
        <v>357.56</v>
      </c>
      <c r="CC7" s="38">
        <v>339.54</v>
      </c>
      <c r="CD7" s="38">
        <v>265.97000000000003</v>
      </c>
      <c r="CE7" s="38">
        <v>409.31</v>
      </c>
      <c r="CF7" s="38">
        <v>350.18</v>
      </c>
      <c r="CG7" s="38">
        <v>588.54999999999995</v>
      </c>
      <c r="CH7" s="38">
        <v>561.54</v>
      </c>
      <c r="CI7" s="38">
        <v>553.77</v>
      </c>
      <c r="CJ7" s="38">
        <v>508.64</v>
      </c>
      <c r="CK7" s="38">
        <v>525.22</v>
      </c>
      <c r="CL7" s="38">
        <v>521.14</v>
      </c>
      <c r="CM7" s="38">
        <v>58.33</v>
      </c>
      <c r="CN7" s="38">
        <v>41.67</v>
      </c>
      <c r="CO7" s="38">
        <v>54.17</v>
      </c>
      <c r="CP7" s="38">
        <v>58.33</v>
      </c>
      <c r="CQ7" s="38">
        <v>58.33</v>
      </c>
      <c r="CR7" s="38">
        <v>37.950000000000003</v>
      </c>
      <c r="CS7" s="38">
        <v>34.92</v>
      </c>
      <c r="CT7" s="38">
        <v>36.44</v>
      </c>
      <c r="CU7" s="38">
        <v>34.29</v>
      </c>
      <c r="CV7" s="38">
        <v>35.340000000000003</v>
      </c>
      <c r="CW7" s="38">
        <v>35.75</v>
      </c>
      <c r="CX7" s="38">
        <v>94.12</v>
      </c>
      <c r="CY7" s="38">
        <v>94.12</v>
      </c>
      <c r="CZ7" s="38">
        <v>94.03</v>
      </c>
      <c r="DA7" s="38">
        <v>93.85</v>
      </c>
      <c r="DB7" s="38">
        <v>93.94</v>
      </c>
      <c r="DC7" s="38">
        <v>88.2</v>
      </c>
      <c r="DD7" s="38">
        <v>88.64</v>
      </c>
      <c r="DE7" s="38">
        <v>89.93</v>
      </c>
      <c r="DF7" s="38">
        <v>89.88</v>
      </c>
      <c r="DG7" s="38">
        <v>91.52</v>
      </c>
      <c r="DH7" s="38">
        <v>90.51</v>
      </c>
      <c r="DI7" s="38">
        <v>30.96</v>
      </c>
      <c r="DJ7" s="38">
        <v>35.15</v>
      </c>
      <c r="DK7" s="38">
        <v>39.340000000000003</v>
      </c>
      <c r="DL7" s="38">
        <v>43.52</v>
      </c>
      <c r="DM7" s="38">
        <v>47.71</v>
      </c>
      <c r="DN7" s="38">
        <v>27.64</v>
      </c>
      <c r="DO7" s="38">
        <v>33.58</v>
      </c>
      <c r="DP7" s="38">
        <v>32.36</v>
      </c>
      <c r="DQ7" s="38">
        <v>31.73</v>
      </c>
      <c r="DR7" s="38">
        <v>30.28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v>
      </c>
      <c r="EL7" s="38">
        <v>0.01</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2020-02-05T02:39:22Z</cp:lastPrinted>
  <dcterms:created xsi:type="dcterms:W3CDTF">2019-12-05T04:57:00Z</dcterms:created>
  <dcterms:modified xsi:type="dcterms:W3CDTF">2020-02-05T02:39:25Z</dcterms:modified>
  <cp:category/>
</cp:coreProperties>
</file>