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1"/>
  <workbookPr/>
  <mc:AlternateContent xmlns:mc="http://schemas.openxmlformats.org/markup-compatibility/2006">
    <mc:Choice Requires="x15">
      <x15ac:absPath xmlns:x15ac="http://schemas.microsoft.com/office/spreadsheetml/2010/11/ac" url="C:\Users\00867moriwaki_a\Desktop\新しいフォルダー\31\"/>
    </mc:Choice>
  </mc:AlternateContent>
  <xr:revisionPtr revIDLastSave="0" documentId="13_ncr:1_{A781FA3D-B9CB-4F9A-8B44-29BB4EB195AD}" xr6:coauthVersionLast="36" xr6:coauthVersionMax="36" xr10:uidLastSave="{00000000-0000-0000-0000-000000000000}"/>
  <workbookProtection workbookAlgorithmName="SHA-512" workbookHashValue="jbZXCMg2AOHOt63yRy1Iiv7bcRwBQ1+5yIKF9sf6T0i/Nh1Ps9CFoKkc7T7vCQbBz5GmXm6T56C2ocwqMq/JtA==" workbookSaltValue="I/Y6AVcw5kwALFaYcamg+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<sst xmlns="http://schemas.openxmlformats.org/spreadsheetml/2006/main" count="228" uniqueCount="113">
  <si>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</si>
  <si>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</si>
  <si>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</si>
  <si>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</si>
  <si>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</si>
  <si>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</si>
  <si>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</si>
  <si>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</si>
  <si>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</si>
  <si>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</si>
  <si>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</si>
  <si>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</si>
  <si>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</si>
  <si>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</si>
  <si>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</si>
  <si>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</si>
  <si>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</si>
  <si>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</si>
  <si>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</si>
  <si>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</si>
  <si>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</si>
  <si>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</si>
  <si>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</si>
  <si>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</si>
  <si>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</si>
  <si>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</si>
  <si>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</si>
  <si>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</si>
  <si>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</si>
  <si>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</si>
  <si>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</si>
  <si>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</si>
  <si>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</si>
  <si>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</si>
  <si>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</si>
  <si>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</si>
  <si>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</si>
  <si>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</si>
  <si>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</si>
  <si>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</si>
  <si>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</si>
  <si>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</si>
  <si>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</si>
  <si>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</si>
  <si>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</si>
  <si>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</si>
  <si>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</si>
  <si>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</si>
  <si>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</si>
  <si>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</si>
  <si>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</si>
  <si>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</si>
  <si>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</si>
  <si>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</si>
  <si>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</si>
  <si>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</si>
  <si>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</si>
  <si>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</si>
  <si>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</si>
  <si>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</si>
  <si>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</si>
  <si>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</si>
  <si>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</si>
  <si>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</si>
  <si>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</si>
  <si>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</si>
  <si>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</si>
  <si>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</si>
  <si>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</si>
  <si>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</si>
  <si>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</si>
  <si>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</si>
  <si>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</si>
  <si>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</si>
  <si>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</si>
  <si>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</si>
  <si>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</si>
  <si>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</si>
  <si>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</si>
  <si>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</si>
  <si>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</si>
  <si>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</si>
  <si>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</si>
  <si>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</si>
  <si>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</si>
  <si>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</si>
  <si>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</si>
  <si>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</si>
  <si>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</si>
  <si>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</si>
  <si>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</si>
  <si>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</si>
  <si>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</si>
  <si>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加東市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</si>
  <si>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</si>
  <si>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</si>
  <si>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</si>
  <si>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</si>
  <si>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</si>
  <si>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</si>
  <si>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</si>
  <si>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</si>
  <si>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</si>
  <si>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</si>
  <si>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</si>
  <si>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</si>
  <si>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</si>
  <si>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</si>
  <si>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</si>
  <si>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</si>
  <si>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①経常収支比率は100％を超えており、給水収益は微増しているが、今後、人口減少予測や更新投資の増加により減価償却費の増が見込まれることから、更なる費用の削減に努める必要がある。
②累積欠損金比率は０％であり、③流動比率も200％を超えていることから、資金面においても、支払能力があり、現状は健全な企業経営が行えていると考える。
④企業債残高対給水収益比率は他の財源を活用し、企業債の借入を行う予定がなかったことから、割合は減少しているが、今後は浄水場統合整備事業の進捗に合わせて企業債の借入を進める計画であるため、いったんは増加する見込みである。
⑤料金回収率は100％を超えているが、今後増加が見込まれる更新需要への財源確保を見据えて、定期的に適正な料金の検討を行う必要がある。
⑥給水原価は、有収水量の増加及び修繕費等の減少により、7.65ポイント減少した。類似団体及び全国平均と比較するとわずかに高く、維持管理費の削減など、さらなる経営改善に努める。
⑦施設利用率は類似団体との比較で高い値となっているが、浄水場の統合をはじめ、計画的な更新を進めることにより適正規模での施設利用を図る。
⑧有収率は、堅調に推移しており、効率よく安定した給水ができている。</t>
    <phoneticPr fontId="4"/>
  </si>
  <si>
    <t>①類似団体及び全国平均と比較して施設の老朽化割合は低いが、割合は年々増加し続けている。
②管路経年化率は類似団体平均と同水準であるが、全国平均より低い。実経年数を考慮して計画的な管路の更新を行っていく。
③管路の優先順位に基づいた更新を行っているため、管路更新率は年度により多少の増減はあるものの、類似団体及び全国平均よりも高い。法定耐用年数を経過した後、直ちに更新するのではなく、重要度等を判断しながら計画的に更新を行い、事業の効率化を図る。</t>
    <phoneticPr fontId="4"/>
  </si>
  <si>
    <t>老朽化施設に多額の更新費用が必要となる一方、節水意識の向上や将来の人口減少予測により、料金収入の減少が見込まれる。
このため、定期的に適正な料金を検討するなど、収益確保の方策を立てるとともに、アセットマネジメントの実施による運営基盤の強化を図る。
引き続き、当市水道ビジョン及び経営戦略に掲げた施策目標「安全」「強靭」「持続」の達成に向けて、中長期的な視点に立ち、効率的かつ効果的に事業を管理運営する。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</si>
</sst>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0.52</c:v>
                </c:pt>
                <c:pt idx="1">
                  <c:v>0.85</c:v>
                </c:pt>
                <c:pt idx="2">
                  <c:v>0.7</c:v>
                </c:pt>
                <c:pt idx="3">
                  <c:v>0.92</c:v>
                </c:pt>
                <c:pt idx="4">
                  <c:v>0.96</c:v>
                </c:pt>
              </c:numCache>
            </c:numRef>
          </c:val>
          <c:extLst>
            <c:ext xmlns:c16="http://schemas.microsoft.com/office/drawing/2014/chart" uri="{C3380CC4-5D6E-409C-BE32-E72D297353CC}">
              <c16:uniqueId val="{00000000-7BAA-4AFA-97F3-97344CBB96D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7BAA-4AFA-97F3-97344CBB96D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76.61</c:v>
                </c:pt>
                <c:pt idx="1">
                  <c:v>77.33</c:v>
                </c:pt>
                <c:pt idx="2">
                  <c:v>78.83</c:v>
                </c:pt>
                <c:pt idx="3">
                  <c:v>78.78</c:v>
                </c:pt>
                <c:pt idx="4">
                  <c:v>77.89</c:v>
                </c:pt>
              </c:numCache>
            </c:numRef>
          </c:val>
          <c:extLst>
            <c:ext xmlns:c16="http://schemas.microsoft.com/office/drawing/2014/chart" uri="{C3380CC4-5D6E-409C-BE32-E72D297353CC}">
              <c16:uniqueId val="{00000000-5C3C-4262-AC9C-EB2081438A4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5C3C-4262-AC9C-EB2081438A4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90.13</c:v>
                </c:pt>
                <c:pt idx="1">
                  <c:v>89.97</c:v>
                </c:pt>
                <c:pt idx="2">
                  <c:v>89.03</c:v>
                </c:pt>
                <c:pt idx="3">
                  <c:v>89.08</c:v>
                </c:pt>
                <c:pt idx="4">
                  <c:v>90.57</c:v>
                </c:pt>
              </c:numCache>
            </c:numRef>
          </c:val>
          <c:extLst>
            <c:ext xmlns:c16="http://schemas.microsoft.com/office/drawing/2014/chart" uri="{C3380CC4-5D6E-409C-BE32-E72D297353CC}">
              <c16:uniqueId val="{00000000-FA68-4259-878D-89BD77FC5DE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FA68-4259-878D-89BD77FC5DE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122.22</c:v>
                </c:pt>
                <c:pt idx="1">
                  <c:v>120.73</c:v>
                </c:pt>
                <c:pt idx="2">
                  <c:v>122.18</c:v>
                </c:pt>
                <c:pt idx="3">
                  <c:v>120.49</c:v>
                </c:pt>
                <c:pt idx="4">
                  <c:v>123.93</c:v>
                </c:pt>
              </c:numCache>
            </c:numRef>
          </c:val>
          <c:extLst>
            <c:ext xmlns:c16="http://schemas.microsoft.com/office/drawing/2014/chart" uri="{C3380CC4-5D6E-409C-BE32-E72D297353CC}">
              <c16:uniqueId val="{00000000-3450-44A4-A787-56304182158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3450-44A4-A787-56304182158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43.86</c:v>
                </c:pt>
                <c:pt idx="1">
                  <c:v>45.6</c:v>
                </c:pt>
                <c:pt idx="2">
                  <c:v>46.19</c:v>
                </c:pt>
                <c:pt idx="3">
                  <c:v>47.1</c:v>
                </c:pt>
                <c:pt idx="4">
                  <c:v>47.78</c:v>
                </c:pt>
              </c:numCache>
            </c:numRef>
          </c:val>
          <c:extLst>
            <c:ext xmlns:c16="http://schemas.microsoft.com/office/drawing/2014/chart" uri="{C3380CC4-5D6E-409C-BE32-E72D297353CC}">
              <c16:uniqueId val="{00000000-50F9-4354-9C3A-54C5E79F3C3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50F9-4354-9C3A-54C5E79F3C3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15.79</c:v>
                </c:pt>
                <c:pt idx="1">
                  <c:v>15.84</c:v>
                </c:pt>
                <c:pt idx="2">
                  <c:v>15.15</c:v>
                </c:pt>
                <c:pt idx="3">
                  <c:v>16.649999999999999</c:v>
                </c:pt>
                <c:pt idx="4">
                  <c:v>17.11</c:v>
                </c:pt>
              </c:numCache>
            </c:numRef>
          </c:val>
          <c:extLst>
            <c:ext xmlns:c16="http://schemas.microsoft.com/office/drawing/2014/chart" uri="{C3380CC4-5D6E-409C-BE32-E72D297353CC}">
              <c16:uniqueId val="{00000000-C373-4773-9061-F3F4A2F0686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C373-4773-9061-F3F4A2F0686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87-4672-A760-9F5627AC37E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2987-4672-A760-9F5627AC37E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563.75</c:v>
                </c:pt>
                <c:pt idx="1">
                  <c:v>857.63</c:v>
                </c:pt>
                <c:pt idx="2">
                  <c:v>1305.26</c:v>
                </c:pt>
                <c:pt idx="3">
                  <c:v>857.27</c:v>
                </c:pt>
                <c:pt idx="4">
                  <c:v>1270.3</c:v>
                </c:pt>
              </c:numCache>
            </c:numRef>
          </c:val>
          <c:extLst>
            <c:ext xmlns:c16="http://schemas.microsoft.com/office/drawing/2014/chart" uri="{C3380CC4-5D6E-409C-BE32-E72D297353CC}">
              <c16:uniqueId val="{00000000-22F2-4EA9-B397-01A5EC819E5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22F2-4EA9-B397-01A5EC819E5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29.71</c:v>
                </c:pt>
                <c:pt idx="1">
                  <c:v>24.57</c:v>
                </c:pt>
                <c:pt idx="2">
                  <c:v>21.72</c:v>
                </c:pt>
                <c:pt idx="3">
                  <c:v>18.86</c:v>
                </c:pt>
                <c:pt idx="4">
                  <c:v>16.13</c:v>
                </c:pt>
              </c:numCache>
            </c:numRef>
          </c:val>
          <c:extLst>
            <c:ext xmlns:c16="http://schemas.microsoft.com/office/drawing/2014/chart" uri="{C3380CC4-5D6E-409C-BE32-E72D297353CC}">
              <c16:uniqueId val="{00000000-7634-43C6-96E8-41FA050C8CF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7634-43C6-96E8-41FA050C8CF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120.14</c:v>
                </c:pt>
                <c:pt idx="1">
                  <c:v>118.93</c:v>
                </c:pt>
                <c:pt idx="2">
                  <c:v>118.87</c:v>
                </c:pt>
                <c:pt idx="3">
                  <c:v>116.58</c:v>
                </c:pt>
                <c:pt idx="4">
                  <c:v>121.97</c:v>
                </c:pt>
              </c:numCache>
            </c:numRef>
          </c:val>
          <c:extLst>
            <c:ext xmlns:c16="http://schemas.microsoft.com/office/drawing/2014/chart" uri="{C3380CC4-5D6E-409C-BE32-E72D297353CC}">
              <c16:uniqueId val="{00000000-FCE6-44A0-8DF9-7958B4765C7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FCE6-44A0-8DF9-7958B4765C7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178.08</c:v>
                </c:pt>
                <c:pt idx="1">
                  <c:v>178.88</c:v>
                </c:pt>
                <c:pt idx="2">
                  <c:v>178.95</c:v>
                </c:pt>
                <c:pt idx="3">
                  <c:v>183.73</c:v>
                </c:pt>
                <c:pt idx="4">
                  <c:v>176.08</c:v>
                </c:pt>
              </c:numCache>
            </c:numRef>
          </c:val>
          <c:extLst>
            <c:ext xmlns:c16="http://schemas.microsoft.com/office/drawing/2014/chart" uri="{C3380CC4-5D6E-409C-BE32-E72D297353CC}">
              <c16:uniqueId val="{00000000-6C94-44C7-98DF-D6CB56C92AE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6C94-44C7-98DF-D6CB56C92AE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L66" sqref="BL66:BZ82"/>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兵庫県　加東市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40348</v>
      </c>
      <c r="AM8" s="61"/>
      <c r="AN8" s="61"/>
      <c r="AO8" s="61"/>
      <c r="AP8" s="61"/>
      <c r="AQ8" s="61"/>
      <c r="AR8" s="61"/>
      <c r="AS8" s="61"/>
      <c r="AT8" s="52">
        <f>データ!$S$6</f>
        <v>157.55000000000001</v>
      </c>
      <c r="AU8" s="53"/>
      <c r="AV8" s="53"/>
      <c r="AW8" s="53"/>
      <c r="AX8" s="53"/>
      <c r="AY8" s="53"/>
      <c r="AZ8" s="53"/>
      <c r="BA8" s="53"/>
      <c r="BB8" s="54">
        <f>データ!$T$6</f>
        <v>256.10000000000002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97.41</v>
      </c>
      <c r="J10" s="53"/>
      <c r="K10" s="53"/>
      <c r="L10" s="53"/>
      <c r="M10" s="53"/>
      <c r="N10" s="53"/>
      <c r="O10" s="64"/>
      <c r="P10" s="54">
        <f>データ!$P$6</f>
        <v>98.88</v>
      </c>
      <c r="Q10" s="54"/>
      <c r="R10" s="54"/>
      <c r="S10" s="54"/>
      <c r="T10" s="54"/>
      <c r="U10" s="54"/>
      <c r="V10" s="54"/>
      <c r="W10" s="61">
        <f>データ!$Q$6</f>
        <v>3729</v>
      </c>
      <c r="X10" s="61"/>
      <c r="Y10" s="61"/>
      <c r="Z10" s="61"/>
      <c r="AA10" s="61"/>
      <c r="AB10" s="61"/>
      <c r="AC10" s="61"/>
      <c r="AD10" s="2"/>
      <c r="AE10" s="2"/>
      <c r="AF10" s="2"/>
      <c r="AG10" s="2"/>
      <c r="AH10" s="4"/>
      <c r="AI10" s="4"/>
      <c r="AJ10" s="4"/>
      <c r="AK10" s="4"/>
      <c r="AL10" s="61">
        <f>データ!$U$6</f>
        <v>39762</v>
      </c>
      <c r="AM10" s="61"/>
      <c r="AN10" s="61"/>
      <c r="AO10" s="61"/>
      <c r="AP10" s="61"/>
      <c r="AQ10" s="61"/>
      <c r="AR10" s="61"/>
      <c r="AS10" s="61"/>
      <c r="AT10" s="52">
        <f>データ!$V$6</f>
        <v>97.11</v>
      </c>
      <c r="AU10" s="53"/>
      <c r="AV10" s="53"/>
      <c r="AW10" s="53"/>
      <c r="AX10" s="53"/>
      <c r="AY10" s="53"/>
      <c r="AZ10" s="53"/>
      <c r="BA10" s="53"/>
      <c r="BB10" s="54">
        <f>データ!$W$6</f>
        <v>409.45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2eS/7SQq/EnskLACp+yTcNTZJFFXU9pBl0So7KBLPYyO5YnQXejkpubBFBU+h9GnhQCcWa8DAHVx9fBDAFGXpg==" saltValue="jkQ4hJ5WeopDd7tYaCsjI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5546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282286</v>
      </c>
      <c r="D6" s="34">
        <f t="shared" si="3"/>
        <v>46</v>
      </c>
      <c r="E6" s="34">
        <f t="shared" si="3"/>
        <v>1</v>
      </c>
      <c r="F6" s="34">
        <f t="shared" si="3"/>
        <v>0</v>
      </c>
      <c r="G6" s="34">
        <f t="shared" si="3"/>
        <v>1</v>
      </c>
      <c r="H6" s="34" t="str">
        <f t="shared" si="3"/>
        <v>兵庫県　加東市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97.41</v>
      </c>
      <c r="P6" s="35">
        <f t="shared" si="3"/>
        <v>98.88</v>
      </c>
      <c r="Q6" s="35">
        <f t="shared" si="3"/>
        <v>3729</v>
      </c>
      <c r="R6" s="35">
        <f t="shared" si="3"/>
        <v>40348</v>
      </c>
      <c r="S6" s="35">
        <f t="shared" si="3"/>
        <v>157.55000000000001</v>
      </c>
      <c r="T6" s="35">
        <f t="shared" si="3"/>
        <v>256.10000000000002</v>
      </c>
      <c r="U6" s="35">
        <f t="shared" si="3"/>
        <v>39762</v>
      </c>
      <c r="V6" s="35">
        <f t="shared" si="3"/>
        <v>97.11</v>
      </c>
      <c r="W6" s="35">
        <f t="shared" si="3"/>
        <v>409.45</v>
      </c>
      <c r="X6" s="36">
        <f>IF(X7="",NA(),X7)</f>
        <v>122.22</v>
      </c>
      <c r="Y6" s="36">
        <f t="shared" ref="Y6:AG6" si="4">IF(Y7="",NA(),Y7)</f>
        <v>120.73</v>
      </c>
      <c r="Z6" s="36">
        <f t="shared" si="4"/>
        <v>122.18</v>
      </c>
      <c r="AA6" s="36">
        <f t="shared" si="4"/>
        <v>120.49</v>
      </c>
      <c r="AB6" s="36">
        <f t="shared" si="4"/>
        <v>123.93</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563.75</v>
      </c>
      <c r="AU6" s="36">
        <f t="shared" ref="AU6:BC6" si="6">IF(AU7="",NA(),AU7)</f>
        <v>857.63</v>
      </c>
      <c r="AV6" s="36">
        <f t="shared" si="6"/>
        <v>1305.26</v>
      </c>
      <c r="AW6" s="36">
        <f t="shared" si="6"/>
        <v>857.27</v>
      </c>
      <c r="AX6" s="36">
        <f t="shared" si="6"/>
        <v>1270.3</v>
      </c>
      <c r="AY6" s="36">
        <f t="shared" si="6"/>
        <v>371.31</v>
      </c>
      <c r="AZ6" s="36">
        <f t="shared" si="6"/>
        <v>377.63</v>
      </c>
      <c r="BA6" s="36">
        <f t="shared" si="6"/>
        <v>357.34</v>
      </c>
      <c r="BB6" s="36">
        <f t="shared" si="6"/>
        <v>366.03</v>
      </c>
      <c r="BC6" s="36">
        <f t="shared" si="6"/>
        <v>365.18</v>
      </c>
      <c r="BD6" s="35" t="str">
        <f>IF(BD7="","",IF(BD7="-","【-】","【"&amp;SUBSTITUTE(TEXT(BD7,"#,##0.00"),"-","△")&amp;"】"))</f>
        <v>【264.97】</v>
      </c>
      <c r="BE6" s="36">
        <f>IF(BE7="",NA(),BE7)</f>
        <v>29.71</v>
      </c>
      <c r="BF6" s="36">
        <f t="shared" ref="BF6:BN6" si="7">IF(BF7="",NA(),BF7)</f>
        <v>24.57</v>
      </c>
      <c r="BG6" s="36">
        <f t="shared" si="7"/>
        <v>21.72</v>
      </c>
      <c r="BH6" s="36">
        <f t="shared" si="7"/>
        <v>18.86</v>
      </c>
      <c r="BI6" s="36">
        <f t="shared" si="7"/>
        <v>16.13</v>
      </c>
      <c r="BJ6" s="36">
        <f t="shared" si="7"/>
        <v>373.09</v>
      </c>
      <c r="BK6" s="36">
        <f t="shared" si="7"/>
        <v>364.71</v>
      </c>
      <c r="BL6" s="36">
        <f t="shared" si="7"/>
        <v>373.69</v>
      </c>
      <c r="BM6" s="36">
        <f t="shared" si="7"/>
        <v>370.12</v>
      </c>
      <c r="BN6" s="36">
        <f t="shared" si="7"/>
        <v>371.65</v>
      </c>
      <c r="BO6" s="35" t="str">
        <f>IF(BO7="","",IF(BO7="-","【-】","【"&amp;SUBSTITUTE(TEXT(BO7,"#,##0.00"),"-","△")&amp;"】"))</f>
        <v>【266.61】</v>
      </c>
      <c r="BP6" s="36">
        <f>IF(BP7="",NA(),BP7)</f>
        <v>120.14</v>
      </c>
      <c r="BQ6" s="36">
        <f t="shared" ref="BQ6:BY6" si="8">IF(BQ7="",NA(),BQ7)</f>
        <v>118.93</v>
      </c>
      <c r="BR6" s="36">
        <f t="shared" si="8"/>
        <v>118.87</v>
      </c>
      <c r="BS6" s="36">
        <f t="shared" si="8"/>
        <v>116.58</v>
      </c>
      <c r="BT6" s="36">
        <f t="shared" si="8"/>
        <v>121.97</v>
      </c>
      <c r="BU6" s="36">
        <f t="shared" si="8"/>
        <v>99.99</v>
      </c>
      <c r="BV6" s="36">
        <f t="shared" si="8"/>
        <v>100.65</v>
      </c>
      <c r="BW6" s="36">
        <f t="shared" si="8"/>
        <v>99.87</v>
      </c>
      <c r="BX6" s="36">
        <f t="shared" si="8"/>
        <v>100.42</v>
      </c>
      <c r="BY6" s="36">
        <f t="shared" si="8"/>
        <v>98.77</v>
      </c>
      <c r="BZ6" s="35" t="str">
        <f>IF(BZ7="","",IF(BZ7="-","【-】","【"&amp;SUBSTITUTE(TEXT(BZ7,"#,##0.00"),"-","△")&amp;"】"))</f>
        <v>【103.24】</v>
      </c>
      <c r="CA6" s="36">
        <f>IF(CA7="",NA(),CA7)</f>
        <v>178.08</v>
      </c>
      <c r="CB6" s="36">
        <f t="shared" ref="CB6:CJ6" si="9">IF(CB7="",NA(),CB7)</f>
        <v>178.88</v>
      </c>
      <c r="CC6" s="36">
        <f t="shared" si="9"/>
        <v>178.95</v>
      </c>
      <c r="CD6" s="36">
        <f t="shared" si="9"/>
        <v>183.73</v>
      </c>
      <c r="CE6" s="36">
        <f t="shared" si="9"/>
        <v>176.08</v>
      </c>
      <c r="CF6" s="36">
        <f t="shared" si="9"/>
        <v>171.15</v>
      </c>
      <c r="CG6" s="36">
        <f t="shared" si="9"/>
        <v>170.19</v>
      </c>
      <c r="CH6" s="36">
        <f t="shared" si="9"/>
        <v>171.81</v>
      </c>
      <c r="CI6" s="36">
        <f t="shared" si="9"/>
        <v>171.67</v>
      </c>
      <c r="CJ6" s="36">
        <f t="shared" si="9"/>
        <v>173.67</v>
      </c>
      <c r="CK6" s="35" t="str">
        <f>IF(CK7="","",IF(CK7="-","【-】","【"&amp;SUBSTITUTE(TEXT(CK7,"#,##0.00"),"-","△")&amp;"】"))</f>
        <v>【168.38】</v>
      </c>
      <c r="CL6" s="36">
        <f>IF(CL7="",NA(),CL7)</f>
        <v>76.61</v>
      </c>
      <c r="CM6" s="36">
        <f t="shared" ref="CM6:CU6" si="10">IF(CM7="",NA(),CM7)</f>
        <v>77.33</v>
      </c>
      <c r="CN6" s="36">
        <f t="shared" si="10"/>
        <v>78.83</v>
      </c>
      <c r="CO6" s="36">
        <f t="shared" si="10"/>
        <v>78.78</v>
      </c>
      <c r="CP6" s="36">
        <f t="shared" si="10"/>
        <v>77.89</v>
      </c>
      <c r="CQ6" s="36">
        <f t="shared" si="10"/>
        <v>58.53</v>
      </c>
      <c r="CR6" s="36">
        <f t="shared" si="10"/>
        <v>59.01</v>
      </c>
      <c r="CS6" s="36">
        <f t="shared" si="10"/>
        <v>60.03</v>
      </c>
      <c r="CT6" s="36">
        <f t="shared" si="10"/>
        <v>59.74</v>
      </c>
      <c r="CU6" s="36">
        <f t="shared" si="10"/>
        <v>59.67</v>
      </c>
      <c r="CV6" s="35" t="str">
        <f>IF(CV7="","",IF(CV7="-","【-】","【"&amp;SUBSTITUTE(TEXT(CV7,"#,##0.00"),"-","△")&amp;"】"))</f>
        <v>【60.00】</v>
      </c>
      <c r="CW6" s="36">
        <f>IF(CW7="",NA(),CW7)</f>
        <v>90.13</v>
      </c>
      <c r="CX6" s="36">
        <f t="shared" ref="CX6:DF6" si="11">IF(CX7="",NA(),CX7)</f>
        <v>89.97</v>
      </c>
      <c r="CY6" s="36">
        <f t="shared" si="11"/>
        <v>89.03</v>
      </c>
      <c r="CZ6" s="36">
        <f t="shared" si="11"/>
        <v>89.08</v>
      </c>
      <c r="DA6" s="36">
        <f t="shared" si="11"/>
        <v>90.57</v>
      </c>
      <c r="DB6" s="36">
        <f t="shared" si="11"/>
        <v>85.26</v>
      </c>
      <c r="DC6" s="36">
        <f t="shared" si="11"/>
        <v>85.37</v>
      </c>
      <c r="DD6" s="36">
        <f t="shared" si="11"/>
        <v>84.81</v>
      </c>
      <c r="DE6" s="36">
        <f t="shared" si="11"/>
        <v>84.8</v>
      </c>
      <c r="DF6" s="36">
        <f t="shared" si="11"/>
        <v>84.6</v>
      </c>
      <c r="DG6" s="35" t="str">
        <f>IF(DG7="","",IF(DG7="-","【-】","【"&amp;SUBSTITUTE(TEXT(DG7,"#,##0.00"),"-","△")&amp;"】"))</f>
        <v>【89.80】</v>
      </c>
      <c r="DH6" s="36">
        <f>IF(DH7="",NA(),DH7)</f>
        <v>43.86</v>
      </c>
      <c r="DI6" s="36">
        <f t="shared" ref="DI6:DQ6" si="12">IF(DI7="",NA(),DI7)</f>
        <v>45.6</v>
      </c>
      <c r="DJ6" s="36">
        <f t="shared" si="12"/>
        <v>46.19</v>
      </c>
      <c r="DK6" s="36">
        <f t="shared" si="12"/>
        <v>47.1</v>
      </c>
      <c r="DL6" s="36">
        <f t="shared" si="12"/>
        <v>47.78</v>
      </c>
      <c r="DM6" s="36">
        <f t="shared" si="12"/>
        <v>45.75</v>
      </c>
      <c r="DN6" s="36">
        <f t="shared" si="12"/>
        <v>46.9</v>
      </c>
      <c r="DO6" s="36">
        <f t="shared" si="12"/>
        <v>47.28</v>
      </c>
      <c r="DP6" s="36">
        <f t="shared" si="12"/>
        <v>47.66</v>
      </c>
      <c r="DQ6" s="36">
        <f t="shared" si="12"/>
        <v>48.17</v>
      </c>
      <c r="DR6" s="35" t="str">
        <f>IF(DR7="","",IF(DR7="-","【-】","【"&amp;SUBSTITUTE(TEXT(DR7,"#,##0.00"),"-","△")&amp;"】"))</f>
        <v>【49.59】</v>
      </c>
      <c r="DS6" s="36">
        <f>IF(DS7="",NA(),DS7)</f>
        <v>15.79</v>
      </c>
      <c r="DT6" s="36">
        <f t="shared" ref="DT6:EB6" si="13">IF(DT7="",NA(),DT7)</f>
        <v>15.84</v>
      </c>
      <c r="DU6" s="36">
        <f t="shared" si="13"/>
        <v>15.15</v>
      </c>
      <c r="DV6" s="36">
        <f t="shared" si="13"/>
        <v>16.649999999999999</v>
      </c>
      <c r="DW6" s="36">
        <f t="shared" si="13"/>
        <v>17.11</v>
      </c>
      <c r="DX6" s="36">
        <f t="shared" si="13"/>
        <v>10.54</v>
      </c>
      <c r="DY6" s="36">
        <f t="shared" si="13"/>
        <v>12.03</v>
      </c>
      <c r="DZ6" s="36">
        <f t="shared" si="13"/>
        <v>12.19</v>
      </c>
      <c r="EA6" s="36">
        <f t="shared" si="13"/>
        <v>15.1</v>
      </c>
      <c r="EB6" s="36">
        <f t="shared" si="13"/>
        <v>17.12</v>
      </c>
      <c r="EC6" s="35" t="str">
        <f>IF(EC7="","",IF(EC7="-","【-】","【"&amp;SUBSTITUTE(TEXT(EC7,"#,##0.00"),"-","△")&amp;"】"))</f>
        <v>【19.44】</v>
      </c>
      <c r="ED6" s="36">
        <f>IF(ED7="",NA(),ED7)</f>
        <v>0.52</v>
      </c>
      <c r="EE6" s="36">
        <f t="shared" ref="EE6:EM6" si="14">IF(EE7="",NA(),EE7)</f>
        <v>0.85</v>
      </c>
      <c r="EF6" s="36">
        <f t="shared" si="14"/>
        <v>0.7</v>
      </c>
      <c r="EG6" s="36">
        <f t="shared" si="14"/>
        <v>0.92</v>
      </c>
      <c r="EH6" s="36">
        <f t="shared" si="14"/>
        <v>0.96</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282286</v>
      </c>
      <c r="D7" s="38">
        <v>46</v>
      </c>
      <c r="E7" s="38">
        <v>1</v>
      </c>
      <c r="F7" s="38">
        <v>0</v>
      </c>
      <c r="G7" s="38">
        <v>1</v>
      </c>
      <c r="H7" s="38" t="s">
        <v>93</v>
      </c>
      <c r="I7" s="38" t="s">
        <v>94</v>
      </c>
      <c r="J7" s="38" t="s">
        <v>95</v>
      </c>
      <c r="K7" s="38" t="s">
        <v>96</v>
      </c>
      <c r="L7" s="38" t="s">
        <v>97</v>
      </c>
      <c r="M7" s="38" t="s">
        <v>98</v>
      </c>
      <c r="N7" s="39" t="s">
        <v>99</v>
      </c>
      <c r="O7" s="39">
        <v>97.41</v>
      </c>
      <c r="P7" s="39">
        <v>98.88</v>
      </c>
      <c r="Q7" s="39">
        <v>3729</v>
      </c>
      <c r="R7" s="39">
        <v>40348</v>
      </c>
      <c r="S7" s="39">
        <v>157.55000000000001</v>
      </c>
      <c r="T7" s="39">
        <v>256.10000000000002</v>
      </c>
      <c r="U7" s="39">
        <v>39762</v>
      </c>
      <c r="V7" s="39">
        <v>97.11</v>
      </c>
      <c r="W7" s="39">
        <v>409.45</v>
      </c>
      <c r="X7" s="39">
        <v>122.22</v>
      </c>
      <c r="Y7" s="39">
        <v>120.73</v>
      </c>
      <c r="Z7" s="39">
        <v>122.18</v>
      </c>
      <c r="AA7" s="39">
        <v>120.49</v>
      </c>
      <c r="AB7" s="39">
        <v>123.93</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563.75</v>
      </c>
      <c r="AU7" s="39">
        <v>857.63</v>
      </c>
      <c r="AV7" s="39">
        <v>1305.26</v>
      </c>
      <c r="AW7" s="39">
        <v>857.27</v>
      </c>
      <c r="AX7" s="39">
        <v>1270.3</v>
      </c>
      <c r="AY7" s="39">
        <v>371.31</v>
      </c>
      <c r="AZ7" s="39">
        <v>377.63</v>
      </c>
      <c r="BA7" s="39">
        <v>357.34</v>
      </c>
      <c r="BB7" s="39">
        <v>366.03</v>
      </c>
      <c r="BC7" s="39">
        <v>365.18</v>
      </c>
      <c r="BD7" s="39">
        <v>264.97000000000003</v>
      </c>
      <c r="BE7" s="39">
        <v>29.71</v>
      </c>
      <c r="BF7" s="39">
        <v>24.57</v>
      </c>
      <c r="BG7" s="39">
        <v>21.72</v>
      </c>
      <c r="BH7" s="39">
        <v>18.86</v>
      </c>
      <c r="BI7" s="39">
        <v>16.13</v>
      </c>
      <c r="BJ7" s="39">
        <v>373.09</v>
      </c>
      <c r="BK7" s="39">
        <v>364.71</v>
      </c>
      <c r="BL7" s="39">
        <v>373.69</v>
      </c>
      <c r="BM7" s="39">
        <v>370.12</v>
      </c>
      <c r="BN7" s="39">
        <v>371.65</v>
      </c>
      <c r="BO7" s="39">
        <v>266.61</v>
      </c>
      <c r="BP7" s="39">
        <v>120.14</v>
      </c>
      <c r="BQ7" s="39">
        <v>118.93</v>
      </c>
      <c r="BR7" s="39">
        <v>118.87</v>
      </c>
      <c r="BS7" s="39">
        <v>116.58</v>
      </c>
      <c r="BT7" s="39">
        <v>121.97</v>
      </c>
      <c r="BU7" s="39">
        <v>99.99</v>
      </c>
      <c r="BV7" s="39">
        <v>100.65</v>
      </c>
      <c r="BW7" s="39">
        <v>99.87</v>
      </c>
      <c r="BX7" s="39">
        <v>100.42</v>
      </c>
      <c r="BY7" s="39">
        <v>98.77</v>
      </c>
      <c r="BZ7" s="39">
        <v>103.24</v>
      </c>
      <c r="CA7" s="39">
        <v>178.08</v>
      </c>
      <c r="CB7" s="39">
        <v>178.88</v>
      </c>
      <c r="CC7" s="39">
        <v>178.95</v>
      </c>
      <c r="CD7" s="39">
        <v>183.73</v>
      </c>
      <c r="CE7" s="39">
        <v>176.08</v>
      </c>
      <c r="CF7" s="39">
        <v>171.15</v>
      </c>
      <c r="CG7" s="39">
        <v>170.19</v>
      </c>
      <c r="CH7" s="39">
        <v>171.81</v>
      </c>
      <c r="CI7" s="39">
        <v>171.67</v>
      </c>
      <c r="CJ7" s="39">
        <v>173.67</v>
      </c>
      <c r="CK7" s="39">
        <v>168.38</v>
      </c>
      <c r="CL7" s="39">
        <v>76.61</v>
      </c>
      <c r="CM7" s="39">
        <v>77.33</v>
      </c>
      <c r="CN7" s="39">
        <v>78.83</v>
      </c>
      <c r="CO7" s="39">
        <v>78.78</v>
      </c>
      <c r="CP7" s="39">
        <v>77.89</v>
      </c>
      <c r="CQ7" s="39">
        <v>58.53</v>
      </c>
      <c r="CR7" s="39">
        <v>59.01</v>
      </c>
      <c r="CS7" s="39">
        <v>60.03</v>
      </c>
      <c r="CT7" s="39">
        <v>59.74</v>
      </c>
      <c r="CU7" s="39">
        <v>59.67</v>
      </c>
      <c r="CV7" s="39">
        <v>60</v>
      </c>
      <c r="CW7" s="39">
        <v>90.13</v>
      </c>
      <c r="CX7" s="39">
        <v>89.97</v>
      </c>
      <c r="CY7" s="39">
        <v>89.03</v>
      </c>
      <c r="CZ7" s="39">
        <v>89.08</v>
      </c>
      <c r="DA7" s="39">
        <v>90.57</v>
      </c>
      <c r="DB7" s="39">
        <v>85.26</v>
      </c>
      <c r="DC7" s="39">
        <v>85.37</v>
      </c>
      <c r="DD7" s="39">
        <v>84.81</v>
      </c>
      <c r="DE7" s="39">
        <v>84.8</v>
      </c>
      <c r="DF7" s="39">
        <v>84.6</v>
      </c>
      <c r="DG7" s="39">
        <v>89.8</v>
      </c>
      <c r="DH7" s="39">
        <v>43.86</v>
      </c>
      <c r="DI7" s="39">
        <v>45.6</v>
      </c>
      <c r="DJ7" s="39">
        <v>46.19</v>
      </c>
      <c r="DK7" s="39">
        <v>47.1</v>
      </c>
      <c r="DL7" s="39">
        <v>47.78</v>
      </c>
      <c r="DM7" s="39">
        <v>45.75</v>
      </c>
      <c r="DN7" s="39">
        <v>46.9</v>
      </c>
      <c r="DO7" s="39">
        <v>47.28</v>
      </c>
      <c r="DP7" s="39">
        <v>47.66</v>
      </c>
      <c r="DQ7" s="39">
        <v>48.17</v>
      </c>
      <c r="DR7" s="39">
        <v>49.59</v>
      </c>
      <c r="DS7" s="39">
        <v>15.79</v>
      </c>
      <c r="DT7" s="39">
        <v>15.84</v>
      </c>
      <c r="DU7" s="39">
        <v>15.15</v>
      </c>
      <c r="DV7" s="39">
        <v>16.649999999999999</v>
      </c>
      <c r="DW7" s="39">
        <v>17.11</v>
      </c>
      <c r="DX7" s="39">
        <v>10.54</v>
      </c>
      <c r="DY7" s="39">
        <v>12.03</v>
      </c>
      <c r="DZ7" s="39">
        <v>12.19</v>
      </c>
      <c r="EA7" s="39">
        <v>15.1</v>
      </c>
      <c r="EB7" s="39">
        <v>17.12</v>
      </c>
      <c r="EC7" s="39">
        <v>19.440000000000001</v>
      </c>
      <c r="ED7" s="39">
        <v>0.52</v>
      </c>
      <c r="EE7" s="39">
        <v>0.85</v>
      </c>
      <c r="EF7" s="39">
        <v>0.7</v>
      </c>
      <c r="EG7" s="39">
        <v>0.92</v>
      </c>
      <c r="EH7" s="39">
        <v>0.96</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2021-01-22T04:22:11Z</cp:lastPrinted>
  <dcterms:created xsi:type="dcterms:W3CDTF">2020-12-04T02:11:58Z</dcterms:created>
  <dcterms:modified xsi:type="dcterms:W3CDTF">2021-03-12T04:44:54Z</dcterms:modified>
  <cp:category/>
</cp:coreProperties>
</file>