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srsvr003\共有2\上下水道部\管理課\R5年度\R5報告・回答・調査\外部\3_兵庫県市町振興課\2.9〆経営比較分析表\水道\"/>
    </mc:Choice>
  </mc:AlternateContent>
  <xr:revisionPtr revIDLastSave="0" documentId="13_ncr:1_{32BFFEF6-D51B-4621-816F-0FC932F13BFD}" xr6:coauthVersionLast="36" xr6:coauthVersionMax="36" xr10:uidLastSave="{00000000-0000-0000-0000-000000000000}"/>
  <workbookProtection workbookAlgorithmName="SHA-512" workbookHashValue="xTDMqU55KVabjuw/zSFhH4iroc8VxCxr+HiMLAyZK3y6f76vbDOP2diZIxPrskMpJTnyubxCPzhkkQEDAAsEUg==" workbookSaltValue="OsweI1avqqf2xw8n5kXw0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BB10" i="4"/>
  <c r="AL10" i="4"/>
  <c r="W10" i="4"/>
  <c r="P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<sst xmlns="http://schemas.openxmlformats.org/spreadsheetml/2006/main" count="228" uniqueCount="114">
  <si>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</si>
  <si>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</si>
  <si>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</si>
  <si>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</si>
  <si>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</si>
  <si>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</si>
  <si>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</si>
  <si>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</si>
  <si>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</si>
  <si>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</si>
  <si>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</si>
  <si>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</si>
  <si>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</si>
  <si>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</si>
  <si>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</si>
  <si>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</si>
  <si>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</si>
  <si>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</si>
  <si>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</si>
  <si>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</si>
  <si>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</si>
  <si>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</si>
  <si>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</si>
  <si>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</si>
  <si>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</si>
  <si>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</si>
  <si>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</si>
  <si>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</si>
  <si>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</si>
  <si>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</si>
  <si>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</si>
  <si>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</si>
  <si>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</si>
  <si>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</si>
  <si>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</si>
  <si>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</si>
  <si>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</si>
  <si>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</si>
  <si>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</si>
  <si>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</si>
  <si>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</si>
  <si>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</si>
  <si>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</si>
  <si>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</si>
  <si>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</si>
  <si>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</si>
  <si>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</si>
  <si>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</si>
  <si>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</si>
  <si>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</si>
  <si>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</si>
  <si>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</si>
  <si>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</si>
  <si>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</si>
  <si>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</si>
  <si>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</si>
  <si>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</si>
  <si>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</si>
  <si>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</si>
  <si>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</si>
  <si>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</si>
  <si>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</si>
  <si>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</si>
  <si>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</si>
  <si>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</si>
  <si>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</si>
  <si>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</si>
  <si>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</si>
  <si>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</si>
  <si>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</si>
  <si>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</si>
  <si>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</si>
  <si>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</si>
  <si>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</si>
  <si>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</si>
  <si>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</si>
  <si>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</si>
  <si>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</si>
  <si>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</si>
  <si>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</si>
  <si>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</si>
  <si>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</si>
  <si>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</si>
  <si>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</si>
  <si>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</si>
  <si>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</si>
  <si>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</si>
  <si>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</si>
  <si>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</si>
  <si>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</si>
  <si>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</si>
  <si>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</si>
  <si>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</si>
  <si>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</si>
  <si>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</si>
  <si>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</si>
  <si>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</si>
  <si>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</si>
  <si>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</si>
  <si>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</si>
  <si>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</si>
  <si>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</si>
  <si>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</si>
  <si>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</si>
  <si>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</si>
  <si>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</si>
  <si>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</si>
  <si>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</si>
  <si>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</si>
  <si>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</si>
  <si>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</si>
  <si>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の老朽化に伴う更新需要の増大や将来の人口減少予測による料金収入の減少が見込まれるため、定期的に適切な料金体系を検討し、収益確保の方策を立てるとともに、アセットマネジメントに基づき投資費用を平準化することにより、安定した経営を維持する。
引き続き当市水道ビジョン及び経営戦略に掲げた施策目標である「安全」「強靭」「持続」の達成に向けて、中長期的な視線に立ち、効率的かつ効果的に事業を管理運営する。</t>
    <phoneticPr fontId="4"/>
  </si>
  <si>
    <r>
      <rPr>
        <sz val="11"/>
        <rFont val="ＭＳ ゴシック"/>
        <family val="3"/>
        <charset val="128"/>
      </rPr>
      <t>①有形固定資産減価償却率は、建設改良工事の進捗により、浄水場の更新が進んだため、指標値は類似団体平均値に比べて低くなったが、②管路経年化率は、類似団体と同水準で施設の老朽化が進み、上昇傾向にある。</t>
    </r>
    <r>
      <rPr>
        <sz val="11"/>
        <color rgb="FFFF0000"/>
        <rFont val="ＭＳ ゴシック"/>
        <family val="3"/>
        <charset val="128"/>
      </rPr>
      <t xml:space="preserve">
</t>
    </r>
    <r>
      <rPr>
        <sz val="11"/>
        <rFont val="ＭＳ ゴシック"/>
        <family val="3"/>
        <charset val="128"/>
      </rPr>
      <t>③管路更新率は、前年度に比べて0.33ポイント上昇しているが、管路の更新においては、大口径の基幹管路を優先し、重要度等を判断しながら計画的に更新を進めている。</t>
    </r>
    <rPh sb="14" eb="16">
      <t>ケンセツ</t>
    </rPh>
    <rPh sb="16" eb="18">
      <t>カイリョウ</t>
    </rPh>
    <rPh sb="18" eb="20">
      <t>コウジ</t>
    </rPh>
    <rPh sb="21" eb="23">
      <t>シンチョク</t>
    </rPh>
    <rPh sb="27" eb="30">
      <t>ジョウスイジョウ</t>
    </rPh>
    <rPh sb="31" eb="33">
      <t>コウシン</t>
    </rPh>
    <rPh sb="34" eb="35">
      <t>スス</t>
    </rPh>
    <rPh sb="40" eb="42">
      <t>シヒョウ</t>
    </rPh>
    <rPh sb="42" eb="43">
      <t>チ</t>
    </rPh>
    <rPh sb="44" eb="46">
      <t>ルイジ</t>
    </rPh>
    <rPh sb="46" eb="48">
      <t>ダンタイ</t>
    </rPh>
    <rPh sb="48" eb="51">
      <t>ヘイキンチ</t>
    </rPh>
    <phoneticPr fontId="4"/>
  </si>
  <si>
    <r>
      <rPr>
        <sz val="11"/>
        <rFont val="ＭＳ ゴシック"/>
        <family val="3"/>
        <charset val="128"/>
      </rPr>
      <t>①経常収支比率は、100％を上回っており、給水収益等で維持管理費や支払利息等の費用を賄えていることから、収支は健全な水準にある。建設改良工事の進捗に伴い、固定資産除却費が増加したことにより、指標値は前年度に比べて6.42ポイント減少した。</t>
    </r>
    <r>
      <rPr>
        <sz val="11"/>
        <color rgb="FFFF0000"/>
        <rFont val="ＭＳ ゴシック"/>
        <family val="3"/>
        <charset val="128"/>
      </rPr>
      <t xml:space="preserve">
</t>
    </r>
    <r>
      <rPr>
        <sz val="11"/>
        <rFont val="ＭＳ ゴシック"/>
        <family val="3"/>
        <charset val="128"/>
      </rPr>
      <t>③流動比率は、一般的な適正比率200％以上を維持しており、現金収支における資金の安全性を保つことができている。流動負債である建設改良工事の未払金の減少により、指標値は前年度と比べ54.64ポイント増加した。</t>
    </r>
    <r>
      <rPr>
        <sz val="11"/>
        <color rgb="FFFF0000"/>
        <rFont val="ＭＳ ゴシック"/>
        <family val="3"/>
        <charset val="128"/>
      </rPr>
      <t xml:space="preserve">
</t>
    </r>
    <r>
      <rPr>
        <sz val="11"/>
        <rFont val="ＭＳ ゴシック"/>
        <family val="3"/>
        <charset val="128"/>
      </rPr>
      <t>④企業債残高対給水収益比率は、類似団体平均値と比べて低い状態が続いている。令和2年度から浄水場統合整備事業の財源に企業債を充てているため、増加している。</t>
    </r>
    <r>
      <rPr>
        <sz val="11"/>
        <color rgb="FFFF0000"/>
        <rFont val="ＭＳ ゴシック"/>
        <family val="3"/>
        <charset val="128"/>
      </rPr>
      <t xml:space="preserve">
</t>
    </r>
    <r>
      <rPr>
        <sz val="11"/>
        <rFont val="ＭＳ ゴシック"/>
        <family val="3"/>
        <charset val="128"/>
      </rPr>
      <t>⑤料金回収率は、水道料金減免に伴う給水収益の減少により、100％を下回っているが、水道料金減免に伴う収益減少分の財源には、一般会計からの繰入れによる補助金を充てることができたため経営への影響はない。建設改良工事の進捗に伴う固定資産除却費の増加により、指標値は前年度と比べて5ポイント減少した。</t>
    </r>
    <r>
      <rPr>
        <sz val="11"/>
        <color rgb="FFFF0000"/>
        <rFont val="ＭＳ ゴシック"/>
        <family val="3"/>
        <charset val="128"/>
      </rPr>
      <t xml:space="preserve">
</t>
    </r>
    <r>
      <rPr>
        <sz val="11"/>
        <rFont val="ＭＳ ゴシック"/>
        <family val="3"/>
        <charset val="128"/>
      </rPr>
      <t>⑥給水原価は、建設工事の進捗に伴う固定資産減耗費が増加したため、前年度と比較して13.47円増加している。</t>
    </r>
    <r>
      <rPr>
        <sz val="11"/>
        <color rgb="FFFF0000"/>
        <rFont val="ＭＳ ゴシック"/>
        <family val="3"/>
        <charset val="128"/>
      </rPr>
      <t xml:space="preserve">
</t>
    </r>
    <r>
      <rPr>
        <sz val="11"/>
        <rFont val="ＭＳ ゴシック"/>
        <family val="3"/>
        <charset val="128"/>
      </rPr>
      <t>⑦施設利用率は、類似団体平均値と比較して高い値であり、一定の余裕を残して安定した推移となっている。</t>
    </r>
    <r>
      <rPr>
        <sz val="11"/>
        <color rgb="FFFF0000"/>
        <rFont val="ＭＳ ゴシック"/>
        <family val="3"/>
        <charset val="128"/>
      </rPr>
      <t xml:space="preserve">
</t>
    </r>
    <r>
      <rPr>
        <sz val="11"/>
        <rFont val="ＭＳ ゴシック"/>
        <family val="3"/>
        <charset val="128"/>
      </rPr>
      <t>⑧有収率は、類似団体平均値と比較して高い値となっていることから、施設の稼働に見合う収益が得られており、効率よく安定した給水ができている。</t>
    </r>
    <rPh sb="64" eb="66">
      <t>ケンセツ</t>
    </rPh>
    <rPh sb="66" eb="68">
      <t>カイリョウ</t>
    </rPh>
    <rPh sb="68" eb="70">
      <t>コウジ</t>
    </rPh>
    <rPh sb="71" eb="73">
      <t>シンチョク</t>
    </rPh>
    <rPh sb="74" eb="75">
      <t>トモナ</t>
    </rPh>
    <rPh sb="77" eb="79">
      <t>コテイ</t>
    </rPh>
    <rPh sb="79" eb="81">
      <t>シサン</t>
    </rPh>
    <rPh sb="81" eb="83">
      <t>ジョキャク</t>
    </rPh>
    <rPh sb="83" eb="84">
      <t>ヒ</t>
    </rPh>
    <rPh sb="85" eb="87">
      <t>ゾウカ</t>
    </rPh>
    <rPh sb="103" eb="104">
      <t>クラ</t>
    </rPh>
    <rPh sb="114" eb="116">
      <t>ゲンショウ</t>
    </rPh>
    <rPh sb="239" eb="241">
      <t>ルイジ</t>
    </rPh>
    <rPh sb="241" eb="243">
      <t>ダンタイ</t>
    </rPh>
    <rPh sb="243" eb="246">
      <t>ヘイキンチ</t>
    </rPh>
    <rPh sb="247" eb="248">
      <t>クラ</t>
    </rPh>
    <rPh sb="250" eb="251">
      <t>ヒク</t>
    </rPh>
    <rPh sb="252" eb="254">
      <t>ジョウタイ</t>
    </rPh>
    <rPh sb="255" eb="256">
      <t>ツヅ</t>
    </rPh>
    <rPh sb="309" eb="311">
      <t>スイドウ</t>
    </rPh>
    <rPh sb="390" eb="392">
      <t>ケイエイ</t>
    </rPh>
    <rPh sb="394" eb="396">
      <t>エイキョウ</t>
    </rPh>
    <rPh sb="400" eb="402">
      <t>ケンセツ</t>
    </rPh>
    <rPh sb="402" eb="404">
      <t>カイリョウ</t>
    </rPh>
    <rPh sb="404" eb="406">
      <t>コウジ</t>
    </rPh>
    <rPh sb="407" eb="409">
      <t>シンチョク</t>
    </rPh>
    <rPh sb="410" eb="411">
      <t>トモナ</t>
    </rPh>
    <rPh sb="412" eb="414">
      <t>コテイ</t>
    </rPh>
    <rPh sb="414" eb="416">
      <t>シサン</t>
    </rPh>
    <rPh sb="416" eb="418">
      <t>ジョキャク</t>
    </rPh>
    <rPh sb="418" eb="419">
      <t>ヒ</t>
    </rPh>
    <rPh sb="420" eb="422">
      <t>ゾウカ</t>
    </rPh>
    <rPh sb="426" eb="428">
      <t>シヒョウ</t>
    </rPh>
    <rPh sb="428" eb="429">
      <t>チ</t>
    </rPh>
    <rPh sb="430" eb="433">
      <t>ゼンネンド</t>
    </rPh>
    <rPh sb="434" eb="435">
      <t>クラ</t>
    </rPh>
    <rPh sb="442" eb="444">
      <t>ゲンショウ</t>
    </rPh>
    <rPh sb="449" eb="451">
      <t>ザイゲン</t>
    </rPh>
    <rPh sb="458" eb="460">
      <t>カイケイ</t>
    </rPh>
    <rPh sb="463" eb="465">
      <t>クリイレ</t>
    </rPh>
    <rPh sb="465" eb="467">
      <t>コテイ</t>
    </rPh>
    <rPh sb="560" eb="56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</si>
</sst>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0.92</c:v>
                </c:pt>
                <c:pt idx="1">
                  <c:v>0.96</c:v>
                </c:pt>
                <c:pt idx="2">
                  <c:v>0.48</c:v>
                </c:pt>
                <c:pt idx="3">
                  <c:v>0.77</c:v>
                </c:pt>
                <c:pt idx="4">
                  <c:v>1.1000000000000001</c:v>
                </c:pt>
              </c:numCache>
            </c:numRef>
          </c:val>
          <c:extLst>
            <c:ext xmlns:c16="http://schemas.microsoft.com/office/drawing/2014/chart" uri="{C3380CC4-5D6E-409C-BE32-E72D297353CC}">
              <c16:uniqueId val="{00000000-5D2E-49DE-AA0F-58A0C3004A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5D2E-49DE-AA0F-58A0C3004A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78.78</c:v>
                </c:pt>
                <c:pt idx="1">
                  <c:v>77.89</c:v>
                </c:pt>
                <c:pt idx="2">
                  <c:v>79.22</c:v>
                </c:pt>
                <c:pt idx="3">
                  <c:v>78.290000000000006</c:v>
                </c:pt>
                <c:pt idx="4">
                  <c:v>78.959999999999994</c:v>
                </c:pt>
              </c:numCache>
            </c:numRef>
          </c:val>
          <c:extLst>
            <c:ext xmlns:c16="http://schemas.microsoft.com/office/drawing/2014/chart" uri="{C3380CC4-5D6E-409C-BE32-E72D297353CC}">
              <c16:uniqueId val="{00000000-A7AC-4780-AD65-C0A00933B6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A7AC-4780-AD65-C0A00933B6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89.08</c:v>
                </c:pt>
                <c:pt idx="1">
                  <c:v>90.57</c:v>
                </c:pt>
                <c:pt idx="2">
                  <c:v>90.36</c:v>
                </c:pt>
                <c:pt idx="3">
                  <c:v>90.8</c:v>
                </c:pt>
                <c:pt idx="4">
                  <c:v>88.9</c:v>
                </c:pt>
              </c:numCache>
            </c:numRef>
          </c:val>
          <c:extLst>
            <c:ext xmlns:c16="http://schemas.microsoft.com/office/drawing/2014/chart" uri="{C3380CC4-5D6E-409C-BE32-E72D297353CC}">
              <c16:uniqueId val="{00000000-9025-460F-9244-EA53D64EA5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9025-460F-9244-EA53D64EA5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120.49</c:v>
                </c:pt>
                <c:pt idx="1">
                  <c:v>123.93</c:v>
                </c:pt>
                <c:pt idx="2">
                  <c:v>104.53</c:v>
                </c:pt>
                <c:pt idx="3">
                  <c:v>115.97</c:v>
                </c:pt>
                <c:pt idx="4">
                  <c:v>109.55</c:v>
                </c:pt>
              </c:numCache>
            </c:numRef>
          </c:val>
          <c:extLst>
            <c:ext xmlns:c16="http://schemas.microsoft.com/office/drawing/2014/chart" uri="{C3380CC4-5D6E-409C-BE32-E72D297353CC}">
              <c16:uniqueId val="{00000000-A932-4569-9AA3-4328628730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932-4569-9AA3-4328628730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47.1</c:v>
                </c:pt>
                <c:pt idx="1">
                  <c:v>47.78</c:v>
                </c:pt>
                <c:pt idx="2">
                  <c:v>49.45</c:v>
                </c:pt>
                <c:pt idx="3">
                  <c:v>50.91</c:v>
                </c:pt>
                <c:pt idx="4">
                  <c:v>46.27</c:v>
                </c:pt>
              </c:numCache>
            </c:numRef>
          </c:val>
          <c:extLst>
            <c:ext xmlns:c16="http://schemas.microsoft.com/office/drawing/2014/chart" uri="{C3380CC4-5D6E-409C-BE32-E72D297353CC}">
              <c16:uniqueId val="{00000000-2C89-4F34-B700-18E23E39E2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2C89-4F34-B700-18E23E39E2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16.649999999999999</c:v>
                </c:pt>
                <c:pt idx="1">
                  <c:v>17.11</c:v>
                </c:pt>
                <c:pt idx="2">
                  <c:v>18.43</c:v>
                </c:pt>
                <c:pt idx="3">
                  <c:v>20.05</c:v>
                </c:pt>
                <c:pt idx="4">
                  <c:v>20.67</c:v>
                </c:pt>
              </c:numCache>
            </c:numRef>
          </c:val>
          <c:extLst>
            <c:ext xmlns:c16="http://schemas.microsoft.com/office/drawing/2014/chart" uri="{C3380CC4-5D6E-409C-BE32-E72D297353CC}">
              <c16:uniqueId val="{00000000-3EA0-4A53-B564-27FD24D545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3EA0-4A53-B564-27FD24D545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54-47CB-8143-C85AD7BB8A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2B54-47CB-8143-C85AD7BB8A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857.27</c:v>
                </c:pt>
                <c:pt idx="1">
                  <c:v>1270.3</c:v>
                </c:pt>
                <c:pt idx="2">
                  <c:v>765.68</c:v>
                </c:pt>
                <c:pt idx="3">
                  <c:v>239.07</c:v>
                </c:pt>
                <c:pt idx="4">
                  <c:v>293.70999999999998</c:v>
                </c:pt>
              </c:numCache>
            </c:numRef>
          </c:val>
          <c:extLst>
            <c:ext xmlns:c16="http://schemas.microsoft.com/office/drawing/2014/chart" uri="{C3380CC4-5D6E-409C-BE32-E72D297353CC}">
              <c16:uniqueId val="{00000000-8F9E-400F-93AD-71F50BCD46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8F9E-400F-93AD-71F50BCD46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18.86</c:v>
                </c:pt>
                <c:pt idx="1">
                  <c:v>16.13</c:v>
                </c:pt>
                <c:pt idx="2">
                  <c:v>39</c:v>
                </c:pt>
                <c:pt idx="3">
                  <c:v>114.96</c:v>
                </c:pt>
                <c:pt idx="4">
                  <c:v>185.69</c:v>
                </c:pt>
              </c:numCache>
            </c:numRef>
          </c:val>
          <c:extLst>
            <c:ext xmlns:c16="http://schemas.microsoft.com/office/drawing/2014/chart" uri="{C3380CC4-5D6E-409C-BE32-E72D297353CC}">
              <c16:uniqueId val="{00000000-5F24-4655-B413-358E13EE7E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F24-4655-B413-358E13EE7E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116.58</c:v>
                </c:pt>
                <c:pt idx="1">
                  <c:v>121.97</c:v>
                </c:pt>
                <c:pt idx="2">
                  <c:v>95.65</c:v>
                </c:pt>
                <c:pt idx="3">
                  <c:v>76.62</c:v>
                </c:pt>
                <c:pt idx="4">
                  <c:v>71.62</c:v>
                </c:pt>
              </c:numCache>
            </c:numRef>
          </c:val>
          <c:extLst>
            <c:ext xmlns:c16="http://schemas.microsoft.com/office/drawing/2014/chart" uri="{C3380CC4-5D6E-409C-BE32-E72D297353CC}">
              <c16:uniqueId val="{00000000-880A-404C-92A0-50D7C81C32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80A-404C-92A0-50D7C81C32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183.73</c:v>
                </c:pt>
                <c:pt idx="1">
                  <c:v>176.08</c:v>
                </c:pt>
                <c:pt idx="2">
                  <c:v>153.91999999999999</c:v>
                </c:pt>
                <c:pt idx="3">
                  <c:v>192.46</c:v>
                </c:pt>
                <c:pt idx="4">
                  <c:v>205.93</c:v>
                </c:pt>
              </c:numCache>
            </c:numRef>
          </c:val>
          <c:extLst>
            <c:ext xmlns:c16="http://schemas.microsoft.com/office/drawing/2014/chart" uri="{C3380CC4-5D6E-409C-BE32-E72D297353CC}">
              <c16:uniqueId val="{00000000-D3B6-416C-8816-63CBE01A88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3B6-416C-8816-63CBE01A88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兵庫県　加東市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39719</v>
      </c>
      <c r="AM8" s="45"/>
      <c r="AN8" s="45"/>
      <c r="AO8" s="45"/>
      <c r="AP8" s="45"/>
      <c r="AQ8" s="45"/>
      <c r="AR8" s="45"/>
      <c r="AS8" s="45"/>
      <c r="AT8" s="46">
        <f>データ!$S$6</f>
        <v>157.55000000000001</v>
      </c>
      <c r="AU8" s="47"/>
      <c r="AV8" s="47"/>
      <c r="AW8" s="47"/>
      <c r="AX8" s="47"/>
      <c r="AY8" s="47"/>
      <c r="AZ8" s="47"/>
      <c r="BA8" s="47"/>
      <c r="BB8" s="48">
        <f>データ!$T$6</f>
        <v>252.1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85.62</v>
      </c>
      <c r="J10" s="47"/>
      <c r="K10" s="47"/>
      <c r="L10" s="47"/>
      <c r="M10" s="47"/>
      <c r="N10" s="47"/>
      <c r="O10" s="81"/>
      <c r="P10" s="48">
        <f>データ!$P$6</f>
        <v>98.95</v>
      </c>
      <c r="Q10" s="48"/>
      <c r="R10" s="48"/>
      <c r="S10" s="48"/>
      <c r="T10" s="48"/>
      <c r="U10" s="48"/>
      <c r="V10" s="48"/>
      <c r="W10" s="45">
        <f>データ!$Q$6</f>
        <v>3729</v>
      </c>
      <c r="X10" s="45"/>
      <c r="Y10" s="45"/>
      <c r="Z10" s="45"/>
      <c r="AA10" s="45"/>
      <c r="AB10" s="45"/>
      <c r="AC10" s="45"/>
      <c r="AD10" s="2"/>
      <c r="AE10" s="2"/>
      <c r="AF10" s="2"/>
      <c r="AG10" s="2"/>
      <c r="AH10" s="2"/>
      <c r="AI10" s="2"/>
      <c r="AJ10" s="2"/>
      <c r="AK10" s="2"/>
      <c r="AL10" s="45">
        <f>データ!$U$6</f>
        <v>39130</v>
      </c>
      <c r="AM10" s="45"/>
      <c r="AN10" s="45"/>
      <c r="AO10" s="45"/>
      <c r="AP10" s="45"/>
      <c r="AQ10" s="45"/>
      <c r="AR10" s="45"/>
      <c r="AS10" s="45"/>
      <c r="AT10" s="46">
        <f>データ!$V$6</f>
        <v>97.11</v>
      </c>
      <c r="AU10" s="47"/>
      <c r="AV10" s="47"/>
      <c r="AW10" s="47"/>
      <c r="AX10" s="47"/>
      <c r="AY10" s="47"/>
      <c r="AZ10" s="47"/>
      <c r="BA10" s="47"/>
      <c r="BB10" s="48">
        <f>データ!$W$6</f>
        <v>402.95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Ic1lDNIpTMBh6R+CLbE2CfkVCjuv85nLN5vXGmy5TlLvT/W7fH7eaPv+W2gOZqGtfwAuLwMpMKS2eFiydA2rQ==" saltValue="Mj7ZY3o+5JjfnbM7wsCi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282286</v>
      </c>
      <c r="D6" s="20">
        <f t="shared" si="3"/>
        <v>46</v>
      </c>
      <c r="E6" s="20">
        <f t="shared" si="3"/>
        <v>1</v>
      </c>
      <c r="F6" s="20">
        <f t="shared" si="3"/>
        <v>0</v>
      </c>
      <c r="G6" s="20">
        <f t="shared" si="3"/>
        <v>1</v>
      </c>
      <c r="H6" s="20" t="str">
        <f t="shared" si="3"/>
        <v>兵庫県　加東市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85.62</v>
      </c>
      <c r="P6" s="21">
        <f t="shared" si="3"/>
        <v>98.95</v>
      </c>
      <c r="Q6" s="21">
        <f t="shared" si="3"/>
        <v>3729</v>
      </c>
      <c r="R6" s="21">
        <f t="shared" si="3"/>
        <v>39719</v>
      </c>
      <c r="S6" s="21">
        <f t="shared" si="3"/>
        <v>157.55000000000001</v>
      </c>
      <c r="T6" s="21">
        <f t="shared" si="3"/>
        <v>252.1</v>
      </c>
      <c r="U6" s="21">
        <f t="shared" si="3"/>
        <v>39130</v>
      </c>
      <c r="V6" s="21">
        <f t="shared" si="3"/>
        <v>97.11</v>
      </c>
      <c r="W6" s="21">
        <f t="shared" si="3"/>
        <v>402.95</v>
      </c>
      <c r="X6" s="22">
        <f>IF(X7="",NA(),X7)</f>
        <v>120.49</v>
      </c>
      <c r="Y6" s="22">
        <f t="shared" ref="Y6:AG6" si="4">IF(Y7="",NA(),Y7)</f>
        <v>123.93</v>
      </c>
      <c r="Z6" s="22">
        <f t="shared" si="4"/>
        <v>104.53</v>
      </c>
      <c r="AA6" s="22">
        <f t="shared" si="4"/>
        <v>115.97</v>
      </c>
      <c r="AB6" s="22">
        <f t="shared" si="4"/>
        <v>109.55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857.27</v>
      </c>
      <c r="AU6" s="22">
        <f t="shared" ref="AU6:BC6" si="6">IF(AU7="",NA(),AU7)</f>
        <v>1270.3</v>
      </c>
      <c r="AV6" s="22">
        <f t="shared" si="6"/>
        <v>765.68</v>
      </c>
      <c r="AW6" s="22">
        <f t="shared" si="6"/>
        <v>239.07</v>
      </c>
      <c r="AX6" s="22">
        <f t="shared" si="6"/>
        <v>293.70999999999998</v>
      </c>
      <c r="AY6" s="22">
        <f t="shared" si="6"/>
        <v>366.03</v>
      </c>
      <c r="AZ6" s="22">
        <f t="shared" si="6"/>
        <v>365.18</v>
      </c>
      <c r="BA6" s="22">
        <f t="shared" si="6"/>
        <v>327.77</v>
      </c>
      <c r="BB6" s="22">
        <f t="shared" si="6"/>
        <v>338.02</v>
      </c>
      <c r="BC6" s="22">
        <f t="shared" si="6"/>
        <v>345.94</v>
      </c>
      <c r="BD6" s="21" t="str">
        <f>IF(BD7="","",IF(BD7="-","【-】","【"&amp;SUBSTITUTE(TEXT(BD7,"#,##0.00"),"-","△")&amp;"】"))</f>
        <v>【252.29】</v>
      </c>
      <c r="BE6" s="22">
        <f>IF(BE7="",NA(),BE7)</f>
        <v>18.86</v>
      </c>
      <c r="BF6" s="22">
        <f t="shared" ref="BF6:BN6" si="7">IF(BF7="",NA(),BF7)</f>
        <v>16.13</v>
      </c>
      <c r="BG6" s="22">
        <f t="shared" si="7"/>
        <v>39</v>
      </c>
      <c r="BH6" s="22">
        <f t="shared" si="7"/>
        <v>114.96</v>
      </c>
      <c r="BI6" s="22">
        <f t="shared" si="7"/>
        <v>185.69</v>
      </c>
      <c r="BJ6" s="22">
        <f t="shared" si="7"/>
        <v>370.12</v>
      </c>
      <c r="BK6" s="22">
        <f t="shared" si="7"/>
        <v>371.65</v>
      </c>
      <c r="BL6" s="22">
        <f t="shared" si="7"/>
        <v>397.1</v>
      </c>
      <c r="BM6" s="22">
        <f t="shared" si="7"/>
        <v>379.91</v>
      </c>
      <c r="BN6" s="22">
        <f t="shared" si="7"/>
        <v>386.61</v>
      </c>
      <c r="BO6" s="21" t="str">
        <f>IF(BO7="","",IF(BO7="-","【-】","【"&amp;SUBSTITUTE(TEXT(BO7,"#,##0.00"),"-","△")&amp;"】"))</f>
        <v>【268.07】</v>
      </c>
      <c r="BP6" s="22">
        <f>IF(BP7="",NA(),BP7)</f>
        <v>116.58</v>
      </c>
      <c r="BQ6" s="22">
        <f t="shared" ref="BQ6:BY6" si="8">IF(BQ7="",NA(),BQ7)</f>
        <v>121.97</v>
      </c>
      <c r="BR6" s="22">
        <f t="shared" si="8"/>
        <v>95.65</v>
      </c>
      <c r="BS6" s="22">
        <f t="shared" si="8"/>
        <v>76.62</v>
      </c>
      <c r="BT6" s="22">
        <f t="shared" si="8"/>
        <v>71.62</v>
      </c>
      <c r="BU6" s="22">
        <f t="shared" si="8"/>
        <v>100.42</v>
      </c>
      <c r="BV6" s="22">
        <f t="shared" si="8"/>
        <v>98.77</v>
      </c>
      <c r="BW6" s="22">
        <f t="shared" si="8"/>
        <v>95.79</v>
      </c>
      <c r="BX6" s="22">
        <f t="shared" si="8"/>
        <v>98.3</v>
      </c>
      <c r="BY6" s="22">
        <f t="shared" si="8"/>
        <v>93.82</v>
      </c>
      <c r="BZ6" s="21" t="str">
        <f>IF(BZ7="","",IF(BZ7="-","【-】","【"&amp;SUBSTITUTE(TEXT(BZ7,"#,##0.00"),"-","△")&amp;"】"))</f>
        <v>【97.47】</v>
      </c>
      <c r="CA6" s="22">
        <f>IF(CA7="",NA(),CA7)</f>
        <v>183.73</v>
      </c>
      <c r="CB6" s="22">
        <f t="shared" ref="CB6:CJ6" si="9">IF(CB7="",NA(),CB7)</f>
        <v>176.08</v>
      </c>
      <c r="CC6" s="22">
        <f t="shared" si="9"/>
        <v>153.91999999999999</v>
      </c>
      <c r="CD6" s="22">
        <f t="shared" si="9"/>
        <v>192.46</v>
      </c>
      <c r="CE6" s="22">
        <f t="shared" si="9"/>
        <v>205.93</v>
      </c>
      <c r="CF6" s="22">
        <f t="shared" si="9"/>
        <v>171.67</v>
      </c>
      <c r="CG6" s="22">
        <f t="shared" si="9"/>
        <v>173.67</v>
      </c>
      <c r="CH6" s="22">
        <f t="shared" si="9"/>
        <v>171.13</v>
      </c>
      <c r="CI6" s="22">
        <f t="shared" si="9"/>
        <v>173.7</v>
      </c>
      <c r="CJ6" s="22">
        <f t="shared" si="9"/>
        <v>178.94</v>
      </c>
      <c r="CK6" s="21" t="str">
        <f>IF(CK7="","",IF(CK7="-","【-】","【"&amp;SUBSTITUTE(TEXT(CK7,"#,##0.00"),"-","△")&amp;"】"))</f>
        <v>【174.75】</v>
      </c>
      <c r="CL6" s="22">
        <f>IF(CL7="",NA(),CL7)</f>
        <v>78.78</v>
      </c>
      <c r="CM6" s="22">
        <f t="shared" ref="CM6:CU6" si="10">IF(CM7="",NA(),CM7)</f>
        <v>77.89</v>
      </c>
      <c r="CN6" s="22">
        <f t="shared" si="10"/>
        <v>79.22</v>
      </c>
      <c r="CO6" s="22">
        <f t="shared" si="10"/>
        <v>78.290000000000006</v>
      </c>
      <c r="CP6" s="22">
        <f t="shared" si="10"/>
        <v>78.959999999999994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89.08</v>
      </c>
      <c r="CX6" s="22">
        <f t="shared" ref="CX6:DF6" si="11">IF(CX7="",NA(),CX7)</f>
        <v>90.57</v>
      </c>
      <c r="CY6" s="22">
        <f t="shared" si="11"/>
        <v>90.36</v>
      </c>
      <c r="CZ6" s="22">
        <f t="shared" si="11"/>
        <v>90.8</v>
      </c>
      <c r="DA6" s="22">
        <f t="shared" si="11"/>
        <v>88.9</v>
      </c>
      <c r="DB6" s="22">
        <f t="shared" si="11"/>
        <v>84.8</v>
      </c>
      <c r="DC6" s="22">
        <f t="shared" si="11"/>
        <v>84.6</v>
      </c>
      <c r="DD6" s="22">
        <f t="shared" si="11"/>
        <v>84.24</v>
      </c>
      <c r="DE6" s="22">
        <f t="shared" si="11"/>
        <v>84.19</v>
      </c>
      <c r="DF6" s="22">
        <f t="shared" si="11"/>
        <v>83.93</v>
      </c>
      <c r="DG6" s="21" t="str">
        <f>IF(DG7="","",IF(DG7="-","【-】","【"&amp;SUBSTITUTE(TEXT(DG7,"#,##0.00"),"-","△")&amp;"】"))</f>
        <v>【89.76】</v>
      </c>
      <c r="DH6" s="22">
        <f>IF(DH7="",NA(),DH7)</f>
        <v>47.1</v>
      </c>
      <c r="DI6" s="22">
        <f t="shared" ref="DI6:DQ6" si="12">IF(DI7="",NA(),DI7)</f>
        <v>47.78</v>
      </c>
      <c r="DJ6" s="22">
        <f t="shared" si="12"/>
        <v>49.45</v>
      </c>
      <c r="DK6" s="22">
        <f t="shared" si="12"/>
        <v>50.91</v>
      </c>
      <c r="DL6" s="22">
        <f t="shared" si="12"/>
        <v>46.27</v>
      </c>
      <c r="DM6" s="22">
        <f t="shared" si="12"/>
        <v>47.66</v>
      </c>
      <c r="DN6" s="22">
        <f t="shared" si="12"/>
        <v>48.17</v>
      </c>
      <c r="DO6" s="22">
        <f t="shared" si="12"/>
        <v>48.83</v>
      </c>
      <c r="DP6" s="22">
        <f t="shared" si="12"/>
        <v>49.96</v>
      </c>
      <c r="DQ6" s="22">
        <f t="shared" si="12"/>
        <v>50.82</v>
      </c>
      <c r="DR6" s="21" t="str">
        <f>IF(DR7="","",IF(DR7="-","【-】","【"&amp;SUBSTITUTE(TEXT(DR7,"#,##0.00"),"-","△")&amp;"】"))</f>
        <v>【51.51】</v>
      </c>
      <c r="DS6" s="22">
        <f>IF(DS7="",NA(),DS7)</f>
        <v>16.649999999999999</v>
      </c>
      <c r="DT6" s="22">
        <f t="shared" ref="DT6:EB6" si="13">IF(DT7="",NA(),DT7)</f>
        <v>17.11</v>
      </c>
      <c r="DU6" s="22">
        <f t="shared" si="13"/>
        <v>18.43</v>
      </c>
      <c r="DV6" s="22">
        <f t="shared" si="13"/>
        <v>20.05</v>
      </c>
      <c r="DW6" s="22">
        <f t="shared" si="13"/>
        <v>20.67</v>
      </c>
      <c r="DX6" s="22">
        <f t="shared" si="13"/>
        <v>15.1</v>
      </c>
      <c r="DY6" s="22">
        <f t="shared" si="13"/>
        <v>17.12</v>
      </c>
      <c r="DZ6" s="22">
        <f t="shared" si="13"/>
        <v>18.18</v>
      </c>
      <c r="EA6" s="22">
        <f t="shared" si="13"/>
        <v>19.32</v>
      </c>
      <c r="EB6" s="22">
        <f t="shared" si="13"/>
        <v>21.16</v>
      </c>
      <c r="EC6" s="21" t="str">
        <f>IF(EC7="","",IF(EC7="-","【-】","【"&amp;SUBSTITUTE(TEXT(EC7,"#,##0.00"),"-","△")&amp;"】"))</f>
        <v>【23.75】</v>
      </c>
      <c r="ED6" s="22">
        <f>IF(ED7="",NA(),ED7)</f>
        <v>0.92</v>
      </c>
      <c r="EE6" s="22">
        <f t="shared" ref="EE6:EM6" si="14">IF(EE7="",NA(),EE7)</f>
        <v>0.96</v>
      </c>
      <c r="EF6" s="22">
        <f t="shared" si="14"/>
        <v>0.48</v>
      </c>
      <c r="EG6" s="22">
        <f t="shared" si="14"/>
        <v>0.77</v>
      </c>
      <c r="EH6" s="22">
        <f t="shared" si="14"/>
        <v>1.1000000000000001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282286</v>
      </c>
      <c r="D7" s="24">
        <v>46</v>
      </c>
      <c r="E7" s="24">
        <v>1</v>
      </c>
      <c r="F7" s="24">
        <v>0</v>
      </c>
      <c r="G7" s="24">
        <v>1</v>
      </c>
      <c r="H7" s="24" t="s">
        <v>93</v>
      </c>
      <c r="I7" s="24" t="s">
        <v>94</v>
      </c>
      <c r="J7" s="24" t="s">
        <v>95</v>
      </c>
      <c r="K7" s="24" t="s">
        <v>96</v>
      </c>
      <c r="L7" s="24" t="s">
        <v>97</v>
      </c>
      <c r="M7" s="24" t="s">
        <v>98</v>
      </c>
      <c r="N7" s="25" t="s">
        <v>99</v>
      </c>
      <c r="O7" s="25">
        <v>85.62</v>
      </c>
      <c r="P7" s="25">
        <v>98.95</v>
      </c>
      <c r="Q7" s="25">
        <v>3729</v>
      </c>
      <c r="R7" s="25">
        <v>39719</v>
      </c>
      <c r="S7" s="25">
        <v>157.55000000000001</v>
      </c>
      <c r="T7" s="25">
        <v>252.1</v>
      </c>
      <c r="U7" s="25">
        <v>39130</v>
      </c>
      <c r="V7" s="25">
        <v>97.11</v>
      </c>
      <c r="W7" s="25">
        <v>402.95</v>
      </c>
      <c r="X7" s="25">
        <v>120.49</v>
      </c>
      <c r="Y7" s="25">
        <v>123.93</v>
      </c>
      <c r="Z7" s="25">
        <v>104.53</v>
      </c>
      <c r="AA7" s="25">
        <v>115.97</v>
      </c>
      <c r="AB7" s="25">
        <v>109.55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857.27</v>
      </c>
      <c r="AU7" s="25">
        <v>1270.3</v>
      </c>
      <c r="AV7" s="25">
        <v>765.68</v>
      </c>
      <c r="AW7" s="25">
        <v>239.07</v>
      </c>
      <c r="AX7" s="25">
        <v>293.70999999999998</v>
      </c>
      <c r="AY7" s="25">
        <v>366.03</v>
      </c>
      <c r="AZ7" s="25">
        <v>365.18</v>
      </c>
      <c r="BA7" s="25">
        <v>327.77</v>
      </c>
      <c r="BB7" s="25">
        <v>338.02</v>
      </c>
      <c r="BC7" s="25">
        <v>345.94</v>
      </c>
      <c r="BD7" s="25">
        <v>252.29</v>
      </c>
      <c r="BE7" s="25">
        <v>18.86</v>
      </c>
      <c r="BF7" s="25">
        <v>16.13</v>
      </c>
      <c r="BG7" s="25">
        <v>39</v>
      </c>
      <c r="BH7" s="25">
        <v>114.96</v>
      </c>
      <c r="BI7" s="25">
        <v>185.69</v>
      </c>
      <c r="BJ7" s="25">
        <v>370.12</v>
      </c>
      <c r="BK7" s="25">
        <v>371.65</v>
      </c>
      <c r="BL7" s="25">
        <v>397.1</v>
      </c>
      <c r="BM7" s="25">
        <v>379.91</v>
      </c>
      <c r="BN7" s="25">
        <v>386.61</v>
      </c>
      <c r="BO7" s="25">
        <v>268.07</v>
      </c>
      <c r="BP7" s="25">
        <v>116.58</v>
      </c>
      <c r="BQ7" s="25">
        <v>121.97</v>
      </c>
      <c r="BR7" s="25">
        <v>95.65</v>
      </c>
      <c r="BS7" s="25">
        <v>76.62</v>
      </c>
      <c r="BT7" s="25">
        <v>71.62</v>
      </c>
      <c r="BU7" s="25">
        <v>100.42</v>
      </c>
      <c r="BV7" s="25">
        <v>98.77</v>
      </c>
      <c r="BW7" s="25">
        <v>95.79</v>
      </c>
      <c r="BX7" s="25">
        <v>98.3</v>
      </c>
      <c r="BY7" s="25">
        <v>93.82</v>
      </c>
      <c r="BZ7" s="25">
        <v>97.47</v>
      </c>
      <c r="CA7" s="25">
        <v>183.73</v>
      </c>
      <c r="CB7" s="25">
        <v>176.08</v>
      </c>
      <c r="CC7" s="25">
        <v>153.91999999999999</v>
      </c>
      <c r="CD7" s="25">
        <v>192.46</v>
      </c>
      <c r="CE7" s="25">
        <v>205.93</v>
      </c>
      <c r="CF7" s="25">
        <v>171.67</v>
      </c>
      <c r="CG7" s="25">
        <v>173.67</v>
      </c>
      <c r="CH7" s="25">
        <v>171.13</v>
      </c>
      <c r="CI7" s="25">
        <v>173.7</v>
      </c>
      <c r="CJ7" s="25">
        <v>178.94</v>
      </c>
      <c r="CK7" s="25">
        <v>174.75</v>
      </c>
      <c r="CL7" s="25">
        <v>78.78</v>
      </c>
      <c r="CM7" s="25">
        <v>77.89</v>
      </c>
      <c r="CN7" s="25">
        <v>79.22</v>
      </c>
      <c r="CO7" s="25">
        <v>78.290000000000006</v>
      </c>
      <c r="CP7" s="25">
        <v>78.959999999999994</v>
      </c>
      <c r="CQ7" s="25">
        <v>59.74</v>
      </c>
      <c r="CR7" s="25">
        <v>59.67</v>
      </c>
      <c r="CS7" s="25">
        <v>60.12</v>
      </c>
      <c r="CT7" s="25">
        <v>60.34</v>
      </c>
      <c r="CU7" s="25">
        <v>59.54</v>
      </c>
      <c r="CV7" s="25">
        <v>59.97</v>
      </c>
      <c r="CW7" s="25">
        <v>89.08</v>
      </c>
      <c r="CX7" s="25">
        <v>90.57</v>
      </c>
      <c r="CY7" s="25">
        <v>90.36</v>
      </c>
      <c r="CZ7" s="25">
        <v>90.8</v>
      </c>
      <c r="DA7" s="25">
        <v>88.9</v>
      </c>
      <c r="DB7" s="25">
        <v>84.8</v>
      </c>
      <c r="DC7" s="25">
        <v>84.6</v>
      </c>
      <c r="DD7" s="25">
        <v>84.24</v>
      </c>
      <c r="DE7" s="25">
        <v>84.19</v>
      </c>
      <c r="DF7" s="25">
        <v>83.93</v>
      </c>
      <c r="DG7" s="25">
        <v>89.76</v>
      </c>
      <c r="DH7" s="25">
        <v>47.1</v>
      </c>
      <c r="DI7" s="25">
        <v>47.78</v>
      </c>
      <c r="DJ7" s="25">
        <v>49.45</v>
      </c>
      <c r="DK7" s="25">
        <v>50.91</v>
      </c>
      <c r="DL7" s="25">
        <v>46.27</v>
      </c>
      <c r="DM7" s="25">
        <v>47.66</v>
      </c>
      <c r="DN7" s="25">
        <v>48.17</v>
      </c>
      <c r="DO7" s="25">
        <v>48.83</v>
      </c>
      <c r="DP7" s="25">
        <v>49.96</v>
      </c>
      <c r="DQ7" s="25">
        <v>50.82</v>
      </c>
      <c r="DR7" s="25">
        <v>51.51</v>
      </c>
      <c r="DS7" s="25">
        <v>16.649999999999999</v>
      </c>
      <c r="DT7" s="25">
        <v>17.11</v>
      </c>
      <c r="DU7" s="25">
        <v>18.43</v>
      </c>
      <c r="DV7" s="25">
        <v>20.05</v>
      </c>
      <c r="DW7" s="25">
        <v>20.67</v>
      </c>
      <c r="DX7" s="25">
        <v>15.1</v>
      </c>
      <c r="DY7" s="25">
        <v>17.12</v>
      </c>
      <c r="DZ7" s="25">
        <v>18.18</v>
      </c>
      <c r="EA7" s="25">
        <v>19.32</v>
      </c>
      <c r="EB7" s="25">
        <v>21.16</v>
      </c>
      <c r="EC7" s="25">
        <v>23.75</v>
      </c>
      <c r="ED7" s="25">
        <v>0.92</v>
      </c>
      <c r="EE7" s="25">
        <v>0.96</v>
      </c>
      <c r="EF7" s="25">
        <v>0.48</v>
      </c>
      <c r="EG7" s="25">
        <v>0.77</v>
      </c>
      <c r="EH7" s="25">
        <v>1.1000000000000001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00776fujii_s</cp:lastModifiedBy>
  <cp:lastPrinted>2024-02-07T00:32:03Z</cp:lastPrinted>
  <dcterms:created xsi:type="dcterms:W3CDTF">2023-12-05T00:57:38Z</dcterms:created>
  <dcterms:modified xsi:type="dcterms:W3CDTF">2024-02-09T02:06:52Z</dcterms:modified>
  <cp:category/>
</cp:coreProperties>
</file>