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srsvr003\共有2\上下水道部\管理課\R6年度\R6報告・回答・調査\外部\3_兵庫県市町振興課\R7.2.10〆令和5年度決算における経営比較分析表\水道\"/>
    </mc:Choice>
  </mc:AlternateContent>
  <xr:revisionPtr revIDLastSave="0" documentId="13_ncr:1_{80EDC52F-0BB3-4922-B19E-37C8589B0B17}" xr6:coauthVersionLast="47" xr6:coauthVersionMax="47" xr10:uidLastSave="{00000000-0000-0000-0000-000000000000}"/>
  <workbookProtection workbookAlgorithmName="SHA-512" workbookHashValue="rZbI1/ar+V8XAVDZLLnu8lZQi2s2+dd04E7i7vFQZ0f+wSMq7X6iU/xnbI0IlZ1nRf9a2jFKGgy1hrezAxWWlg==" workbookSaltValue="/FucgxGPlCN9xwx4dwR5zA=="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BB10" i="4"/>
  <c r="AT10" i="4"/>
  <c r="AL10" i="4"/>
  <c r="W10" i="4"/>
  <c r="I10" i="4"/>
  <c r="B10" i="4"/>
  <c r="BB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<sst xmlns="http://schemas.openxmlformats.org/spreadsheetml/2006/main" count="228" uniqueCount="112">
  <si>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</si>
  <si>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</si>
  <si>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</si>
  <si>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</si>
  <si>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</si>
  <si>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</si>
  <si>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</si>
  <si>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</si>
  <si>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</si>
  <si>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</si>
  <si>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</si>
  <si>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</si>
  <si>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</si>
  <si>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</si>
  <si>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</si>
  <si>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</si>
  <si>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</si>
  <si>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</si>
  <si>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</si>
  <si>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</si>
  <si>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</si>
  <si>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</si>
  <si>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</si>
  <si>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</si>
  <si>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</si>
  <si>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</si>
  <si>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</si>
  <si>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</si>
  <si>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</si>
  <si>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</si>
  <si>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</si>
  <si>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</si>
  <si>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</si>
  <si>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</si>
  <si>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</si>
  <si>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</si>
  <si>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</si>
  <si>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</si>
  <si>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</si>
  <si>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</si>
  <si>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</si>
  <si>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</si>
  <si>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</si>
  <si>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</si>
  <si>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</si>
  <si>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</si>
  <si>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</si>
  <si>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</si>
  <si>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</si>
  <si>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</si>
  <si>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</si>
  <si>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</si>
  <si>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</si>
  <si>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</si>
  <si>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</si>
  <si>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</si>
  <si>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</si>
  <si>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</si>
  <si>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</si>
  <si>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</si>
  <si>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</si>
  <si>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</si>
  <si>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</si>
  <si>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</si>
  <si>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</si>
  <si>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</si>
  <si>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</si>
  <si>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</si>
  <si>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</si>
  <si>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</si>
  <si>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</si>
  <si>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</si>
  <si>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</si>
  <si>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</si>
  <si>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</si>
  <si>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</si>
  <si>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</si>
  <si>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</si>
  <si>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</si>
  <si>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</si>
  <si>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</si>
  <si>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</si>
  <si>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</si>
  <si>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</si>
  <si>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</si>
  <si>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</si>
  <si>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</si>
  <si>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</si>
  <si>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</si>
  <si>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</si>
  <si>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</si>
  <si>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</si>
  <si>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</si>
  <si>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加東市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</si>
  <si>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</si>
  <si>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</si>
  <si>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</si>
  <si>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</si>
  <si>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</si>
  <si>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</si>
  <si>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</si>
  <si>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</si>
  <si>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</si>
  <si>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</si>
  <si>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</si>
  <si>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</si>
  <si>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</si>
  <si>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</si>
  <si>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</si>
  <si>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施設の老朽化に伴う更新需要の増大や将来の人口減少予測による料金収入の減少が見込まれるため、定期的に適切な料金体系を検討し、収益確保の方策を立てるとともに、アセットマネジメントに基づき投資費用を平準化することにより、安定した経営を維持する。
引き続き当市水道ビジョン及び経営戦略に掲げた施策目標である「安全」「強靭」「持続」の達成に向けて、中長期的な視線に立ち、効率的かつ効果的に事業を管理運営する。</t>
    <phoneticPr fontId="4"/>
  </si>
  <si>
    <t>①有形固定資産減価償却率は、前年度比2.31ポイント上昇したものの、令和4年度に浄水場統合整備によって低下していたため、類似団体平均値に比べて低くなっている。
②管路経年化率は、アセットマネジメント計画において資産整理を行い、管路延長等を見直した結果、前年度比5.52ポイント低下した。
③管路更新率は、工程により更新延長に波があるが、5年平均では0.75％であり、類似団体平均値の5年平均0.52％を上回っている。管路の更新は、大口径の基幹管路を優先し、重要度等を判断しながら計画的に更新を進めている。</t>
    <rPh sb="14" eb="17">
      <t>ゼンネンド</t>
    </rPh>
    <rPh sb="17" eb="18">
      <t>ヒ</t>
    </rPh>
    <rPh sb="26" eb="28">
      <t>ジョウショウ</t>
    </rPh>
    <rPh sb="34" eb="36">
      <t>レイワ</t>
    </rPh>
    <rPh sb="37" eb="39">
      <t>ネンド</t>
    </rPh>
    <rPh sb="99" eb="101">
      <t>ケイカク</t>
    </rPh>
    <rPh sb="105" eb="107">
      <t>シサン</t>
    </rPh>
    <rPh sb="107" eb="109">
      <t>セイリ</t>
    </rPh>
    <rPh sb="110" eb="111">
      <t>オコナ</t>
    </rPh>
    <rPh sb="113" eb="115">
      <t>カンロ</t>
    </rPh>
    <rPh sb="115" eb="117">
      <t>エンチョウ</t>
    </rPh>
    <rPh sb="117" eb="118">
      <t>トウ</t>
    </rPh>
    <rPh sb="119" eb="121">
      <t>ミナオ</t>
    </rPh>
    <rPh sb="123" eb="125">
      <t>ケッカ</t>
    </rPh>
    <rPh sb="126" eb="129">
      <t>ゼンネンド</t>
    </rPh>
    <rPh sb="129" eb="130">
      <t>ヒ</t>
    </rPh>
    <rPh sb="138" eb="140">
      <t>テイカ</t>
    </rPh>
    <rPh sb="152" eb="154">
      <t>コウテイ</t>
    </rPh>
    <rPh sb="157" eb="159">
      <t>コウシン</t>
    </rPh>
    <rPh sb="159" eb="161">
      <t>エンチョウ</t>
    </rPh>
    <rPh sb="162" eb="163">
      <t>ナミ</t>
    </rPh>
    <rPh sb="169" eb="170">
      <t>ネン</t>
    </rPh>
    <rPh sb="170" eb="172">
      <t>ヘイキン</t>
    </rPh>
    <rPh sb="183" eb="185">
      <t>ルイジ</t>
    </rPh>
    <rPh sb="185" eb="187">
      <t>ダンタイ</t>
    </rPh>
    <rPh sb="187" eb="189">
      <t>ヘイキン</t>
    </rPh>
    <rPh sb="189" eb="190">
      <t>チ</t>
    </rPh>
    <rPh sb="192" eb="193">
      <t>ネン</t>
    </rPh>
    <rPh sb="193" eb="195">
      <t>ヘイキン</t>
    </rPh>
    <rPh sb="201" eb="203">
      <t>ウワマワ</t>
    </rPh>
    <phoneticPr fontId="4"/>
  </si>
  <si>
    <t>①経常収支比率は、100％を上回っており、給水収益等で維持管理費や支払利息等の費用を賄えていることから、収支は健全な水準にある。
③流動比率は、一般的な適正比率200％以上を維持しており、現金収支における資金の安全性を保つことができている。
④企業債残高対給水収益比率は、類似団体平均値と比べて低いが、浄水場統合整備等のため令和2年度から増加傾向にある。今後も更新需要の増大に対応するため企業債を活用するが、投資財政計画や経営指標等を踏まえて適切な規模で借入を行う。
⑤料金回収率は、令和2年度から令和4年度までの各年度において6か月間の水道料金減免を行っていたが、令和5年度は通常の料金徴収を行ったため、100％を上回った。
⑥給水原価は、浄水場統合整備などの建設改良事業の進捗に伴う固定資産減耗費の増加により、令和3年度以降、類似団体平均値より高くなっている。
⑦施設利用率は、類似団体平均値と比較して高い値であり、一定の余裕を残して安定した推移となっている。
⑧有収率は、類似団体平均値と比較して高い値となっていることから、施設の稼働に見合う収益が得られており、効率よく安定した給水ができている。</t>
    <rPh sb="158" eb="159">
      <t>トウ</t>
    </rPh>
    <rPh sb="162" eb="164">
      <t>レイワ</t>
    </rPh>
    <rPh sb="165" eb="166">
      <t>ネン</t>
    </rPh>
    <rPh sb="166" eb="167">
      <t>ド</t>
    </rPh>
    <rPh sb="169" eb="171">
      <t>ゾウカ</t>
    </rPh>
    <rPh sb="171" eb="173">
      <t>ケイコウ</t>
    </rPh>
    <rPh sb="177" eb="179">
      <t>コンゴ</t>
    </rPh>
    <rPh sb="188" eb="190">
      <t>タイオウ</t>
    </rPh>
    <rPh sb="194" eb="196">
      <t>キギョウ</t>
    </rPh>
    <rPh sb="196" eb="197">
      <t>サイ</t>
    </rPh>
    <rPh sb="198" eb="200">
      <t>カツヨウ</t>
    </rPh>
    <rPh sb="204" eb="206">
      <t>トウシ</t>
    </rPh>
    <rPh sb="206" eb="208">
      <t>ザイセイ</t>
    </rPh>
    <rPh sb="208" eb="210">
      <t>ケイカク</t>
    </rPh>
    <rPh sb="211" eb="213">
      <t>ケイエイ</t>
    </rPh>
    <rPh sb="213" eb="215">
      <t>シヒョウ</t>
    </rPh>
    <rPh sb="215" eb="216">
      <t>トウ</t>
    </rPh>
    <rPh sb="217" eb="218">
      <t>フ</t>
    </rPh>
    <rPh sb="221" eb="223">
      <t>テキセツ</t>
    </rPh>
    <rPh sb="224" eb="226">
      <t>キボ</t>
    </rPh>
    <rPh sb="227" eb="229">
      <t>カリイレ</t>
    </rPh>
    <rPh sb="230" eb="231">
      <t>オコナ</t>
    </rPh>
    <rPh sb="283" eb="285">
      <t>レイワ</t>
    </rPh>
    <rPh sb="286" eb="288">
      <t>ネンド</t>
    </rPh>
    <rPh sb="289" eb="291">
      <t>ツウジョウ</t>
    </rPh>
    <rPh sb="292" eb="294">
      <t>リョウキン</t>
    </rPh>
    <rPh sb="294" eb="296">
      <t>チョウシュウ</t>
    </rPh>
    <rPh sb="297" eb="298">
      <t>オコナ</t>
    </rPh>
    <rPh sb="308" eb="310">
      <t>ウワマワ</t>
    </rPh>
    <rPh sb="321" eb="324">
      <t>ジョウスイジョウ</t>
    </rPh>
    <rPh sb="324" eb="326">
      <t>トウゴウ</t>
    </rPh>
    <rPh sb="326" eb="328">
      <t>セイビ</t>
    </rPh>
    <rPh sb="331" eb="333">
      <t>ケンセツ</t>
    </rPh>
    <rPh sb="333" eb="335">
      <t>カイリョウ</t>
    </rPh>
    <rPh sb="335" eb="337">
      <t>ジギョウ</t>
    </rPh>
    <rPh sb="338" eb="340">
      <t>シンチョク</t>
    </rPh>
    <rPh sb="341" eb="342">
      <t>トモナ</t>
    </rPh>
    <rPh sb="343" eb="345">
      <t>コテイ</t>
    </rPh>
    <rPh sb="345" eb="347">
      <t>シサン</t>
    </rPh>
    <rPh sb="347" eb="349">
      <t>ゲンモウ</t>
    </rPh>
    <rPh sb="349" eb="350">
      <t>ヒ</t>
    </rPh>
    <rPh sb="351" eb="353">
      <t>ゾウカ</t>
    </rPh>
    <rPh sb="357" eb="359">
      <t>レイワ</t>
    </rPh>
    <rPh sb="360" eb="362">
      <t>ネンド</t>
    </rPh>
    <rPh sb="362" eb="364">
      <t>イコウ</t>
    </rPh>
    <rPh sb="365" eb="367">
      <t>ルイジ</t>
    </rPh>
    <rPh sb="367" eb="369">
      <t>ダンタイ</t>
    </rPh>
    <rPh sb="369" eb="372">
      <t>ヘイキンチ</t>
    </rPh>
    <rPh sb="374" eb="375">
      <t>タカ</t>
    </rPh>
    <rPh sb="387" eb="389">
      <t>チョウキ</t>
    </rPh>
    <rPh sb="389" eb="392">
      <t>マエウケキン</t>
    </rPh>
    <rPh sb="392" eb="394">
      <t>レイニュウ</t>
    </rPh>
    <rPh sb="395" eb="397">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</si>
</sst>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0.96</c:v>
                </c:pt>
                <c:pt idx="1">
                  <c:v>0.48</c:v>
                </c:pt>
                <c:pt idx="2">
                  <c:v>0.77</c:v>
                </c:pt>
                <c:pt idx="3">
                  <c:v>1.1000000000000001</c:v>
                </c:pt>
                <c:pt idx="4">
                  <c:v>0.44</c:v>
                </c:pt>
              </c:numCache>
            </c:numRef>
          </c:val>
          <c:extLst>
            <c:ext xmlns:c16="http://schemas.microsoft.com/office/drawing/2014/chart" uri="{C3380CC4-5D6E-409C-BE32-E72D297353CC}">
              <c16:uniqueId val="{00000000-D76C-4BF4-99D8-ED75F31ED8C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D76C-4BF4-99D8-ED75F31ED8C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77.89</c:v>
                </c:pt>
                <c:pt idx="1">
                  <c:v>79.22</c:v>
                </c:pt>
                <c:pt idx="2">
                  <c:v>78.290000000000006</c:v>
                </c:pt>
                <c:pt idx="3">
                  <c:v>78.959999999999994</c:v>
                </c:pt>
                <c:pt idx="4">
                  <c:v>78.540000000000006</c:v>
                </c:pt>
              </c:numCache>
            </c:numRef>
          </c:val>
          <c:extLst>
            <c:ext xmlns:c16="http://schemas.microsoft.com/office/drawing/2014/chart" uri="{C3380CC4-5D6E-409C-BE32-E72D297353CC}">
              <c16:uniqueId val="{00000000-A375-4378-92E3-CBD3C377658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A375-4378-92E3-CBD3C377658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90.57</c:v>
                </c:pt>
                <c:pt idx="1">
                  <c:v>90.36</c:v>
                </c:pt>
                <c:pt idx="2">
                  <c:v>90.8</c:v>
                </c:pt>
                <c:pt idx="3">
                  <c:v>88.9</c:v>
                </c:pt>
                <c:pt idx="4">
                  <c:v>89.2</c:v>
                </c:pt>
              </c:numCache>
            </c:numRef>
          </c:val>
          <c:extLst>
            <c:ext xmlns:c16="http://schemas.microsoft.com/office/drawing/2014/chart" uri="{C3380CC4-5D6E-409C-BE32-E72D297353CC}">
              <c16:uniqueId val="{00000000-83AA-4DE2-AE07-839905539C8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83AA-4DE2-AE07-839905539C8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123.93</c:v>
                </c:pt>
                <c:pt idx="1">
                  <c:v>104.53</c:v>
                </c:pt>
                <c:pt idx="2">
                  <c:v>115.97</c:v>
                </c:pt>
                <c:pt idx="3">
                  <c:v>109.55</c:v>
                </c:pt>
                <c:pt idx="4">
                  <c:v>106.73</c:v>
                </c:pt>
              </c:numCache>
            </c:numRef>
          </c:val>
          <c:extLst>
            <c:ext xmlns:c16="http://schemas.microsoft.com/office/drawing/2014/chart" uri="{C3380CC4-5D6E-409C-BE32-E72D297353CC}">
              <c16:uniqueId val="{00000000-84AF-4E95-85E0-DC898599AF9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84AF-4E95-85E0-DC898599AF9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47.78</c:v>
                </c:pt>
                <c:pt idx="1">
                  <c:v>49.45</c:v>
                </c:pt>
                <c:pt idx="2">
                  <c:v>50.91</c:v>
                </c:pt>
                <c:pt idx="3">
                  <c:v>46.27</c:v>
                </c:pt>
                <c:pt idx="4">
                  <c:v>48.58</c:v>
                </c:pt>
              </c:numCache>
            </c:numRef>
          </c:val>
          <c:extLst>
            <c:ext xmlns:c16="http://schemas.microsoft.com/office/drawing/2014/chart" uri="{C3380CC4-5D6E-409C-BE32-E72D297353CC}">
              <c16:uniqueId val="{00000000-7896-4498-8D93-319CCE0C7CD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7896-4498-8D93-319CCE0C7CD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17.11</c:v>
                </c:pt>
                <c:pt idx="1">
                  <c:v>18.43</c:v>
                </c:pt>
                <c:pt idx="2">
                  <c:v>20.05</c:v>
                </c:pt>
                <c:pt idx="3">
                  <c:v>20.67</c:v>
                </c:pt>
                <c:pt idx="4">
                  <c:v>15.15</c:v>
                </c:pt>
              </c:numCache>
            </c:numRef>
          </c:val>
          <c:extLst>
            <c:ext xmlns:c16="http://schemas.microsoft.com/office/drawing/2014/chart" uri="{C3380CC4-5D6E-409C-BE32-E72D297353CC}">
              <c16:uniqueId val="{00000000-EEF0-4BA4-BACC-C1873D690F2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EEF0-4BA4-BACC-C1873D690F2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03-4522-BD0A-ADBBF91CA8D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DC03-4522-BD0A-ADBBF91CA8D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1270.3</c:v>
                </c:pt>
                <c:pt idx="1">
                  <c:v>765.68</c:v>
                </c:pt>
                <c:pt idx="2">
                  <c:v>239.07</c:v>
                </c:pt>
                <c:pt idx="3">
                  <c:v>293.70999999999998</c:v>
                </c:pt>
                <c:pt idx="4">
                  <c:v>835.02</c:v>
                </c:pt>
              </c:numCache>
            </c:numRef>
          </c:val>
          <c:extLst>
            <c:ext xmlns:c16="http://schemas.microsoft.com/office/drawing/2014/chart" uri="{C3380CC4-5D6E-409C-BE32-E72D297353CC}">
              <c16:uniqueId val="{00000000-115A-43E7-9606-6002CCCF0AA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115A-43E7-9606-6002CCCF0AA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16.13</c:v>
                </c:pt>
                <c:pt idx="1">
                  <c:v>39</c:v>
                </c:pt>
                <c:pt idx="2">
                  <c:v>114.96</c:v>
                </c:pt>
                <c:pt idx="3">
                  <c:v>185.69</c:v>
                </c:pt>
                <c:pt idx="4">
                  <c:v>143.96</c:v>
                </c:pt>
              </c:numCache>
            </c:numRef>
          </c:val>
          <c:extLst>
            <c:ext xmlns:c16="http://schemas.microsoft.com/office/drawing/2014/chart" uri="{C3380CC4-5D6E-409C-BE32-E72D297353CC}">
              <c16:uniqueId val="{00000000-A297-48F1-B38E-631DECBD834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A297-48F1-B38E-631DECBD834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121.97</c:v>
                </c:pt>
                <c:pt idx="1">
                  <c:v>95.65</c:v>
                </c:pt>
                <c:pt idx="2">
                  <c:v>76.62</c:v>
                </c:pt>
                <c:pt idx="3">
                  <c:v>71.62</c:v>
                </c:pt>
                <c:pt idx="4">
                  <c:v>102.57</c:v>
                </c:pt>
              </c:numCache>
            </c:numRef>
          </c:val>
          <c:extLst>
            <c:ext xmlns:c16="http://schemas.microsoft.com/office/drawing/2014/chart" uri="{C3380CC4-5D6E-409C-BE32-E72D297353CC}">
              <c16:uniqueId val="{00000000-1AA8-43B1-8E80-FDF4CCBCC0D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1AA8-43B1-8E80-FDF4CCBCC0D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176.08</c:v>
                </c:pt>
                <c:pt idx="1">
                  <c:v>153.91999999999999</c:v>
                </c:pt>
                <c:pt idx="2">
                  <c:v>192.46</c:v>
                </c:pt>
                <c:pt idx="3">
                  <c:v>205.93</c:v>
                </c:pt>
                <c:pt idx="4">
                  <c:v>208.38</c:v>
                </c:pt>
              </c:numCache>
            </c:numRef>
          </c:val>
          <c:extLst>
            <c:ext xmlns:c16="http://schemas.microsoft.com/office/drawing/2014/chart" uri="{C3380CC4-5D6E-409C-BE32-E72D297353CC}">
              <c16:uniqueId val="{00000000-D523-4C8E-90E0-A92D54BB475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D523-4C8E-90E0-A92D54BB475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1" zoomScaleNormal="100" workbookViewId="0">
      <selection activeCell="BC58" sqref="BC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兵庫県　加東市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58">
        <f>データ!$R$6</f>
        <v>39681</v>
      </c>
      <c r="AM8" s="58"/>
      <c r="AN8" s="58"/>
      <c r="AO8" s="58"/>
      <c r="AP8" s="58"/>
      <c r="AQ8" s="58"/>
      <c r="AR8" s="58"/>
      <c r="AS8" s="58"/>
      <c r="AT8" s="55">
        <f>データ!$S$6</f>
        <v>157.55000000000001</v>
      </c>
      <c r="AU8" s="56"/>
      <c r="AV8" s="56"/>
      <c r="AW8" s="56"/>
      <c r="AX8" s="56"/>
      <c r="AY8" s="56"/>
      <c r="AZ8" s="56"/>
      <c r="BA8" s="56"/>
      <c r="BB8" s="45">
        <f>データ!$T$6</f>
        <v>251.86</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88.84</v>
      </c>
      <c r="J10" s="56"/>
      <c r="K10" s="56"/>
      <c r="L10" s="56"/>
      <c r="M10" s="56"/>
      <c r="N10" s="56"/>
      <c r="O10" s="57"/>
      <c r="P10" s="45">
        <f>データ!$P$6</f>
        <v>99.01</v>
      </c>
      <c r="Q10" s="45"/>
      <c r="R10" s="45"/>
      <c r="S10" s="45"/>
      <c r="T10" s="45"/>
      <c r="U10" s="45"/>
      <c r="V10" s="45"/>
      <c r="W10" s="58">
        <f>データ!$Q$6</f>
        <v>3729</v>
      </c>
      <c r="X10" s="58"/>
      <c r="Y10" s="58"/>
      <c r="Z10" s="58"/>
      <c r="AA10" s="58"/>
      <c r="AB10" s="58"/>
      <c r="AC10" s="58"/>
      <c r="AD10" s="2"/>
      <c r="AE10" s="2"/>
      <c r="AF10" s="2"/>
      <c r="AG10" s="2"/>
      <c r="AH10" s="2"/>
      <c r="AI10" s="2"/>
      <c r="AJ10" s="2"/>
      <c r="AK10" s="2"/>
      <c r="AL10" s="58">
        <f>データ!$U$6</f>
        <v>39071</v>
      </c>
      <c r="AM10" s="58"/>
      <c r="AN10" s="58"/>
      <c r="AO10" s="58"/>
      <c r="AP10" s="58"/>
      <c r="AQ10" s="58"/>
      <c r="AR10" s="58"/>
      <c r="AS10" s="58"/>
      <c r="AT10" s="55">
        <f>データ!$V$6</f>
        <v>97.11</v>
      </c>
      <c r="AU10" s="56"/>
      <c r="AV10" s="56"/>
      <c r="AW10" s="56"/>
      <c r="AX10" s="56"/>
      <c r="AY10" s="56"/>
      <c r="AZ10" s="56"/>
      <c r="BA10" s="56"/>
      <c r="BB10" s="45">
        <f>データ!$W$6</f>
        <v>402.34</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109</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Zgq1Ypf+lhNVxSjtxi5yYrieE9VWu9jB8munsWy9qb7X6eayXBRHv0v+hU8JbW6FOLsUl330vxcr+uwNRouTzw==" saltValue="nrzruXOt+fE+hCvVZqmpi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282286</v>
      </c>
      <c r="D6" s="20">
        <f t="shared" si="3"/>
        <v>46</v>
      </c>
      <c r="E6" s="20">
        <f t="shared" si="3"/>
        <v>1</v>
      </c>
      <c r="F6" s="20">
        <f t="shared" si="3"/>
        <v>0</v>
      </c>
      <c r="G6" s="20">
        <f t="shared" si="3"/>
        <v>1</v>
      </c>
      <c r="H6" s="20" t="str">
        <f t="shared" si="3"/>
        <v>兵庫県　加東市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88.84</v>
      </c>
      <c r="P6" s="21">
        <f t="shared" si="3"/>
        <v>99.01</v>
      </c>
      <c r="Q6" s="21">
        <f t="shared" si="3"/>
        <v>3729</v>
      </c>
      <c r="R6" s="21">
        <f t="shared" si="3"/>
        <v>39681</v>
      </c>
      <c r="S6" s="21">
        <f t="shared" si="3"/>
        <v>157.55000000000001</v>
      </c>
      <c r="T6" s="21">
        <f t="shared" si="3"/>
        <v>251.86</v>
      </c>
      <c r="U6" s="21">
        <f t="shared" si="3"/>
        <v>39071</v>
      </c>
      <c r="V6" s="21">
        <f t="shared" si="3"/>
        <v>97.11</v>
      </c>
      <c r="W6" s="21">
        <f t="shared" si="3"/>
        <v>402.34</v>
      </c>
      <c r="X6" s="22">
        <f>IF(X7="",NA(),X7)</f>
        <v>123.93</v>
      </c>
      <c r="Y6" s="22">
        <f t="shared" ref="Y6:AG6" si="4">IF(Y7="",NA(),Y7)</f>
        <v>104.53</v>
      </c>
      <c r="Z6" s="22">
        <f t="shared" si="4"/>
        <v>115.97</v>
      </c>
      <c r="AA6" s="22">
        <f t="shared" si="4"/>
        <v>109.55</v>
      </c>
      <c r="AB6" s="22">
        <f t="shared" si="4"/>
        <v>106.73</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1270.3</v>
      </c>
      <c r="AU6" s="22">
        <f t="shared" ref="AU6:BC6" si="6">IF(AU7="",NA(),AU7)</f>
        <v>765.68</v>
      </c>
      <c r="AV6" s="22">
        <f t="shared" si="6"/>
        <v>239.07</v>
      </c>
      <c r="AW6" s="22">
        <f t="shared" si="6"/>
        <v>293.70999999999998</v>
      </c>
      <c r="AX6" s="22">
        <f t="shared" si="6"/>
        <v>835.02</v>
      </c>
      <c r="AY6" s="22">
        <f t="shared" si="6"/>
        <v>365.18</v>
      </c>
      <c r="AZ6" s="22">
        <f t="shared" si="6"/>
        <v>327.77</v>
      </c>
      <c r="BA6" s="22">
        <f t="shared" si="6"/>
        <v>338.02</v>
      </c>
      <c r="BB6" s="22">
        <f t="shared" si="6"/>
        <v>345.94</v>
      </c>
      <c r="BC6" s="22">
        <f t="shared" si="6"/>
        <v>329.7</v>
      </c>
      <c r="BD6" s="21" t="str">
        <f>IF(BD7="","",IF(BD7="-","【-】","【"&amp;SUBSTITUTE(TEXT(BD7,"#,##0.00"),"-","△")&amp;"】"))</f>
        <v>【243.36】</v>
      </c>
      <c r="BE6" s="22">
        <f>IF(BE7="",NA(),BE7)</f>
        <v>16.13</v>
      </c>
      <c r="BF6" s="22">
        <f t="shared" ref="BF6:BN6" si="7">IF(BF7="",NA(),BF7)</f>
        <v>39</v>
      </c>
      <c r="BG6" s="22">
        <f t="shared" si="7"/>
        <v>114.96</v>
      </c>
      <c r="BH6" s="22">
        <f t="shared" si="7"/>
        <v>185.69</v>
      </c>
      <c r="BI6" s="22">
        <f t="shared" si="7"/>
        <v>143.96</v>
      </c>
      <c r="BJ6" s="22">
        <f t="shared" si="7"/>
        <v>371.65</v>
      </c>
      <c r="BK6" s="22">
        <f t="shared" si="7"/>
        <v>397.1</v>
      </c>
      <c r="BL6" s="22">
        <f t="shared" si="7"/>
        <v>379.91</v>
      </c>
      <c r="BM6" s="22">
        <f t="shared" si="7"/>
        <v>386.61</v>
      </c>
      <c r="BN6" s="22">
        <f t="shared" si="7"/>
        <v>381.56</v>
      </c>
      <c r="BO6" s="21" t="str">
        <f>IF(BO7="","",IF(BO7="-","【-】","【"&amp;SUBSTITUTE(TEXT(BO7,"#,##0.00"),"-","△")&amp;"】"))</f>
        <v>【265.93】</v>
      </c>
      <c r="BP6" s="22">
        <f>IF(BP7="",NA(),BP7)</f>
        <v>121.97</v>
      </c>
      <c r="BQ6" s="22">
        <f t="shared" ref="BQ6:BY6" si="8">IF(BQ7="",NA(),BQ7)</f>
        <v>95.65</v>
      </c>
      <c r="BR6" s="22">
        <f t="shared" si="8"/>
        <v>76.62</v>
      </c>
      <c r="BS6" s="22">
        <f t="shared" si="8"/>
        <v>71.62</v>
      </c>
      <c r="BT6" s="22">
        <f t="shared" si="8"/>
        <v>102.57</v>
      </c>
      <c r="BU6" s="22">
        <f t="shared" si="8"/>
        <v>98.77</v>
      </c>
      <c r="BV6" s="22">
        <f t="shared" si="8"/>
        <v>95.79</v>
      </c>
      <c r="BW6" s="22">
        <f t="shared" si="8"/>
        <v>98.3</v>
      </c>
      <c r="BX6" s="22">
        <f t="shared" si="8"/>
        <v>93.82</v>
      </c>
      <c r="BY6" s="22">
        <f t="shared" si="8"/>
        <v>95.04</v>
      </c>
      <c r="BZ6" s="21" t="str">
        <f>IF(BZ7="","",IF(BZ7="-","【-】","【"&amp;SUBSTITUTE(TEXT(BZ7,"#,##0.00"),"-","△")&amp;"】"))</f>
        <v>【97.82】</v>
      </c>
      <c r="CA6" s="22">
        <f>IF(CA7="",NA(),CA7)</f>
        <v>176.08</v>
      </c>
      <c r="CB6" s="22">
        <f t="shared" ref="CB6:CJ6" si="9">IF(CB7="",NA(),CB7)</f>
        <v>153.91999999999999</v>
      </c>
      <c r="CC6" s="22">
        <f t="shared" si="9"/>
        <v>192.46</v>
      </c>
      <c r="CD6" s="22">
        <f t="shared" si="9"/>
        <v>205.93</v>
      </c>
      <c r="CE6" s="22">
        <f t="shared" si="9"/>
        <v>208.38</v>
      </c>
      <c r="CF6" s="22">
        <f t="shared" si="9"/>
        <v>173.67</v>
      </c>
      <c r="CG6" s="22">
        <f t="shared" si="9"/>
        <v>171.13</v>
      </c>
      <c r="CH6" s="22">
        <f t="shared" si="9"/>
        <v>173.7</v>
      </c>
      <c r="CI6" s="22">
        <f t="shared" si="9"/>
        <v>178.94</v>
      </c>
      <c r="CJ6" s="22">
        <f t="shared" si="9"/>
        <v>180.19</v>
      </c>
      <c r="CK6" s="21" t="str">
        <f>IF(CK7="","",IF(CK7="-","【-】","【"&amp;SUBSTITUTE(TEXT(CK7,"#,##0.00"),"-","△")&amp;"】"))</f>
        <v>【177.56】</v>
      </c>
      <c r="CL6" s="22">
        <f>IF(CL7="",NA(),CL7)</f>
        <v>77.89</v>
      </c>
      <c r="CM6" s="22">
        <f t="shared" ref="CM6:CU6" si="10">IF(CM7="",NA(),CM7)</f>
        <v>79.22</v>
      </c>
      <c r="CN6" s="22">
        <f t="shared" si="10"/>
        <v>78.290000000000006</v>
      </c>
      <c r="CO6" s="22">
        <f t="shared" si="10"/>
        <v>78.959999999999994</v>
      </c>
      <c r="CP6" s="22">
        <f t="shared" si="10"/>
        <v>78.540000000000006</v>
      </c>
      <c r="CQ6" s="22">
        <f t="shared" si="10"/>
        <v>59.67</v>
      </c>
      <c r="CR6" s="22">
        <f t="shared" si="10"/>
        <v>60.12</v>
      </c>
      <c r="CS6" s="22">
        <f t="shared" si="10"/>
        <v>60.34</v>
      </c>
      <c r="CT6" s="22">
        <f t="shared" si="10"/>
        <v>59.54</v>
      </c>
      <c r="CU6" s="22">
        <f t="shared" si="10"/>
        <v>59.26</v>
      </c>
      <c r="CV6" s="21" t="str">
        <f>IF(CV7="","",IF(CV7="-","【-】","【"&amp;SUBSTITUTE(TEXT(CV7,"#,##0.00"),"-","△")&amp;"】"))</f>
        <v>【59.81】</v>
      </c>
      <c r="CW6" s="22">
        <f>IF(CW7="",NA(),CW7)</f>
        <v>90.57</v>
      </c>
      <c r="CX6" s="22">
        <f t="shared" ref="CX6:DF6" si="11">IF(CX7="",NA(),CX7)</f>
        <v>90.36</v>
      </c>
      <c r="CY6" s="22">
        <f t="shared" si="11"/>
        <v>90.8</v>
      </c>
      <c r="CZ6" s="22">
        <f t="shared" si="11"/>
        <v>88.9</v>
      </c>
      <c r="DA6" s="22">
        <f t="shared" si="11"/>
        <v>89.2</v>
      </c>
      <c r="DB6" s="22">
        <f t="shared" si="11"/>
        <v>84.6</v>
      </c>
      <c r="DC6" s="22">
        <f t="shared" si="11"/>
        <v>84.24</v>
      </c>
      <c r="DD6" s="22">
        <f t="shared" si="11"/>
        <v>84.19</v>
      </c>
      <c r="DE6" s="22">
        <f t="shared" si="11"/>
        <v>83.93</v>
      </c>
      <c r="DF6" s="22">
        <f t="shared" si="11"/>
        <v>83.84</v>
      </c>
      <c r="DG6" s="21" t="str">
        <f>IF(DG7="","",IF(DG7="-","【-】","【"&amp;SUBSTITUTE(TEXT(DG7,"#,##0.00"),"-","△")&amp;"】"))</f>
        <v>【89.42】</v>
      </c>
      <c r="DH6" s="22">
        <f>IF(DH7="",NA(),DH7)</f>
        <v>47.78</v>
      </c>
      <c r="DI6" s="22">
        <f t="shared" ref="DI6:DQ6" si="12">IF(DI7="",NA(),DI7)</f>
        <v>49.45</v>
      </c>
      <c r="DJ6" s="22">
        <f t="shared" si="12"/>
        <v>50.91</v>
      </c>
      <c r="DK6" s="22">
        <f t="shared" si="12"/>
        <v>46.27</v>
      </c>
      <c r="DL6" s="22">
        <f t="shared" si="12"/>
        <v>48.58</v>
      </c>
      <c r="DM6" s="22">
        <f t="shared" si="12"/>
        <v>48.17</v>
      </c>
      <c r="DN6" s="22">
        <f t="shared" si="12"/>
        <v>48.83</v>
      </c>
      <c r="DO6" s="22">
        <f t="shared" si="12"/>
        <v>49.96</v>
      </c>
      <c r="DP6" s="22">
        <f t="shared" si="12"/>
        <v>50.82</v>
      </c>
      <c r="DQ6" s="22">
        <f t="shared" si="12"/>
        <v>51.82</v>
      </c>
      <c r="DR6" s="21" t="str">
        <f>IF(DR7="","",IF(DR7="-","【-】","【"&amp;SUBSTITUTE(TEXT(DR7,"#,##0.00"),"-","△")&amp;"】"))</f>
        <v>【52.02】</v>
      </c>
      <c r="DS6" s="22">
        <f>IF(DS7="",NA(),DS7)</f>
        <v>17.11</v>
      </c>
      <c r="DT6" s="22">
        <f t="shared" ref="DT6:EB6" si="13">IF(DT7="",NA(),DT7)</f>
        <v>18.43</v>
      </c>
      <c r="DU6" s="22">
        <f t="shared" si="13"/>
        <v>20.05</v>
      </c>
      <c r="DV6" s="22">
        <f t="shared" si="13"/>
        <v>20.67</v>
      </c>
      <c r="DW6" s="22">
        <f t="shared" si="13"/>
        <v>15.15</v>
      </c>
      <c r="DX6" s="22">
        <f t="shared" si="13"/>
        <v>17.12</v>
      </c>
      <c r="DY6" s="22">
        <f t="shared" si="13"/>
        <v>18.18</v>
      </c>
      <c r="DZ6" s="22">
        <f t="shared" si="13"/>
        <v>19.32</v>
      </c>
      <c r="EA6" s="22">
        <f t="shared" si="13"/>
        <v>21.16</v>
      </c>
      <c r="EB6" s="22">
        <f t="shared" si="13"/>
        <v>22.72</v>
      </c>
      <c r="EC6" s="21" t="str">
        <f>IF(EC7="","",IF(EC7="-","【-】","【"&amp;SUBSTITUTE(TEXT(EC7,"#,##0.00"),"-","△")&amp;"】"))</f>
        <v>【25.37】</v>
      </c>
      <c r="ED6" s="22">
        <f>IF(ED7="",NA(),ED7)</f>
        <v>0.96</v>
      </c>
      <c r="EE6" s="22">
        <f t="shared" ref="EE6:EM6" si="14">IF(EE7="",NA(),EE7)</f>
        <v>0.48</v>
      </c>
      <c r="EF6" s="22">
        <f t="shared" si="14"/>
        <v>0.77</v>
      </c>
      <c r="EG6" s="22">
        <f t="shared" si="14"/>
        <v>1.1000000000000001</v>
      </c>
      <c r="EH6" s="22">
        <f t="shared" si="14"/>
        <v>0.44</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15">
      <c r="A7" s="15"/>
      <c r="B7" s="24">
        <v>2023</v>
      </c>
      <c r="C7" s="24">
        <v>282286</v>
      </c>
      <c r="D7" s="24">
        <v>46</v>
      </c>
      <c r="E7" s="24">
        <v>1</v>
      </c>
      <c r="F7" s="24">
        <v>0</v>
      </c>
      <c r="G7" s="24">
        <v>1</v>
      </c>
      <c r="H7" s="24" t="s">
        <v>93</v>
      </c>
      <c r="I7" s="24" t="s">
        <v>94</v>
      </c>
      <c r="J7" s="24" t="s">
        <v>95</v>
      </c>
      <c r="K7" s="24" t="s">
        <v>96</v>
      </c>
      <c r="L7" s="24" t="s">
        <v>97</v>
      </c>
      <c r="M7" s="24" t="s">
        <v>98</v>
      </c>
      <c r="N7" s="25" t="s">
        <v>99</v>
      </c>
      <c r="O7" s="25">
        <v>88.84</v>
      </c>
      <c r="P7" s="25">
        <v>99.01</v>
      </c>
      <c r="Q7" s="25">
        <v>3729</v>
      </c>
      <c r="R7" s="25">
        <v>39681</v>
      </c>
      <c r="S7" s="25">
        <v>157.55000000000001</v>
      </c>
      <c r="T7" s="25">
        <v>251.86</v>
      </c>
      <c r="U7" s="25">
        <v>39071</v>
      </c>
      <c r="V7" s="25">
        <v>97.11</v>
      </c>
      <c r="W7" s="25">
        <v>402.34</v>
      </c>
      <c r="X7" s="25">
        <v>123.93</v>
      </c>
      <c r="Y7" s="25">
        <v>104.53</v>
      </c>
      <c r="Z7" s="25">
        <v>115.97</v>
      </c>
      <c r="AA7" s="25">
        <v>109.55</v>
      </c>
      <c r="AB7" s="25">
        <v>106.73</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1270.3</v>
      </c>
      <c r="AU7" s="25">
        <v>765.68</v>
      </c>
      <c r="AV7" s="25">
        <v>239.07</v>
      </c>
      <c r="AW7" s="25">
        <v>293.70999999999998</v>
      </c>
      <c r="AX7" s="25">
        <v>835.02</v>
      </c>
      <c r="AY7" s="25">
        <v>365.18</v>
      </c>
      <c r="AZ7" s="25">
        <v>327.77</v>
      </c>
      <c r="BA7" s="25">
        <v>338.02</v>
      </c>
      <c r="BB7" s="25">
        <v>345.94</v>
      </c>
      <c r="BC7" s="25">
        <v>329.7</v>
      </c>
      <c r="BD7" s="25">
        <v>243.36</v>
      </c>
      <c r="BE7" s="25">
        <v>16.13</v>
      </c>
      <c r="BF7" s="25">
        <v>39</v>
      </c>
      <c r="BG7" s="25">
        <v>114.96</v>
      </c>
      <c r="BH7" s="25">
        <v>185.69</v>
      </c>
      <c r="BI7" s="25">
        <v>143.96</v>
      </c>
      <c r="BJ7" s="25">
        <v>371.65</v>
      </c>
      <c r="BK7" s="25">
        <v>397.1</v>
      </c>
      <c r="BL7" s="25">
        <v>379.91</v>
      </c>
      <c r="BM7" s="25">
        <v>386.61</v>
      </c>
      <c r="BN7" s="25">
        <v>381.56</v>
      </c>
      <c r="BO7" s="25">
        <v>265.93</v>
      </c>
      <c r="BP7" s="25">
        <v>121.97</v>
      </c>
      <c r="BQ7" s="25">
        <v>95.65</v>
      </c>
      <c r="BR7" s="25">
        <v>76.62</v>
      </c>
      <c r="BS7" s="25">
        <v>71.62</v>
      </c>
      <c r="BT7" s="25">
        <v>102.57</v>
      </c>
      <c r="BU7" s="25">
        <v>98.77</v>
      </c>
      <c r="BV7" s="25">
        <v>95.79</v>
      </c>
      <c r="BW7" s="25">
        <v>98.3</v>
      </c>
      <c r="BX7" s="25">
        <v>93.82</v>
      </c>
      <c r="BY7" s="25">
        <v>95.04</v>
      </c>
      <c r="BZ7" s="25">
        <v>97.82</v>
      </c>
      <c r="CA7" s="25">
        <v>176.08</v>
      </c>
      <c r="CB7" s="25">
        <v>153.91999999999999</v>
      </c>
      <c r="CC7" s="25">
        <v>192.46</v>
      </c>
      <c r="CD7" s="25">
        <v>205.93</v>
      </c>
      <c r="CE7" s="25">
        <v>208.38</v>
      </c>
      <c r="CF7" s="25">
        <v>173.67</v>
      </c>
      <c r="CG7" s="25">
        <v>171.13</v>
      </c>
      <c r="CH7" s="25">
        <v>173.7</v>
      </c>
      <c r="CI7" s="25">
        <v>178.94</v>
      </c>
      <c r="CJ7" s="25">
        <v>180.19</v>
      </c>
      <c r="CK7" s="25">
        <v>177.56</v>
      </c>
      <c r="CL7" s="25">
        <v>77.89</v>
      </c>
      <c r="CM7" s="25">
        <v>79.22</v>
      </c>
      <c r="CN7" s="25">
        <v>78.290000000000006</v>
      </c>
      <c r="CO7" s="25">
        <v>78.959999999999994</v>
      </c>
      <c r="CP7" s="25">
        <v>78.540000000000006</v>
      </c>
      <c r="CQ7" s="25">
        <v>59.67</v>
      </c>
      <c r="CR7" s="25">
        <v>60.12</v>
      </c>
      <c r="CS7" s="25">
        <v>60.34</v>
      </c>
      <c r="CT7" s="25">
        <v>59.54</v>
      </c>
      <c r="CU7" s="25">
        <v>59.26</v>
      </c>
      <c r="CV7" s="25">
        <v>59.81</v>
      </c>
      <c r="CW7" s="25">
        <v>90.57</v>
      </c>
      <c r="CX7" s="25">
        <v>90.36</v>
      </c>
      <c r="CY7" s="25">
        <v>90.8</v>
      </c>
      <c r="CZ7" s="25">
        <v>88.9</v>
      </c>
      <c r="DA7" s="25">
        <v>89.2</v>
      </c>
      <c r="DB7" s="25">
        <v>84.6</v>
      </c>
      <c r="DC7" s="25">
        <v>84.24</v>
      </c>
      <c r="DD7" s="25">
        <v>84.19</v>
      </c>
      <c r="DE7" s="25">
        <v>83.93</v>
      </c>
      <c r="DF7" s="25">
        <v>83.84</v>
      </c>
      <c r="DG7" s="25">
        <v>89.42</v>
      </c>
      <c r="DH7" s="25">
        <v>47.78</v>
      </c>
      <c r="DI7" s="25">
        <v>49.45</v>
      </c>
      <c r="DJ7" s="25">
        <v>50.91</v>
      </c>
      <c r="DK7" s="25">
        <v>46.27</v>
      </c>
      <c r="DL7" s="25">
        <v>48.58</v>
      </c>
      <c r="DM7" s="25">
        <v>48.17</v>
      </c>
      <c r="DN7" s="25">
        <v>48.83</v>
      </c>
      <c r="DO7" s="25">
        <v>49.96</v>
      </c>
      <c r="DP7" s="25">
        <v>50.82</v>
      </c>
      <c r="DQ7" s="25">
        <v>51.82</v>
      </c>
      <c r="DR7" s="25">
        <v>52.02</v>
      </c>
      <c r="DS7" s="25">
        <v>17.11</v>
      </c>
      <c r="DT7" s="25">
        <v>18.43</v>
      </c>
      <c r="DU7" s="25">
        <v>20.05</v>
      </c>
      <c r="DV7" s="25">
        <v>20.67</v>
      </c>
      <c r="DW7" s="25">
        <v>15.15</v>
      </c>
      <c r="DX7" s="25">
        <v>17.12</v>
      </c>
      <c r="DY7" s="25">
        <v>18.18</v>
      </c>
      <c r="DZ7" s="25">
        <v>19.32</v>
      </c>
      <c r="EA7" s="25">
        <v>21.16</v>
      </c>
      <c r="EB7" s="25">
        <v>22.72</v>
      </c>
      <c r="EC7" s="25">
        <v>25.37</v>
      </c>
      <c r="ED7" s="25">
        <v>0.96</v>
      </c>
      <c r="EE7" s="25">
        <v>0.48</v>
      </c>
      <c r="EF7" s="25">
        <v>0.77</v>
      </c>
      <c r="EG7" s="25">
        <v>1.1000000000000001</v>
      </c>
      <c r="EH7" s="25">
        <v>0.44</v>
      </c>
      <c r="EI7" s="25">
        <v>0.54</v>
      </c>
      <c r="EJ7" s="25">
        <v>0.56999999999999995</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00776fujii_s</cp:lastModifiedBy>
  <cp:lastPrinted>2025-02-06T05:09:17Z</cp:lastPrinted>
  <dcterms:created xsi:type="dcterms:W3CDTF">2025-01-24T06:52:10Z</dcterms:created>
  <dcterms:modified xsi:type="dcterms:W3CDTF">2025-02-06T05:19:25Z</dcterms:modified>
  <cp:category/>
</cp:coreProperties>
</file>